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85" windowHeight="11745" tabRatio="829" activeTab="3"/>
  </bookViews>
  <sheets>
    <sheet name="まとめ3" sheetId="1" r:id="rId1"/>
    <sheet name="順位別3-&gt;3" sheetId="2" r:id="rId2"/>
    <sheet name="順位別3-&gt;7" sheetId="3" r:id="rId3"/>
    <sheet name="順位別7-&gt;3" sheetId="4" r:id="rId4"/>
    <sheet name="Note" sheetId="5" r:id="rId5"/>
    <sheet name="Chords" sheetId="6" r:id="rId6"/>
    <sheet name="Tension" sheetId="7" r:id="rId7"/>
    <sheet name="△" sheetId="8" r:id="rId8"/>
    <sheet name="m" sheetId="9" r:id="rId9"/>
    <sheet name="dim" sheetId="10" r:id="rId10"/>
    <sheet name="aug" sheetId="11" r:id="rId11"/>
    <sheet name="△２" sheetId="12" r:id="rId12"/>
    <sheet name="m２" sheetId="13" r:id="rId13"/>
    <sheet name="dim２" sheetId="14" r:id="rId14"/>
    <sheet name="aug2" sheetId="15" r:id="rId15"/>
    <sheet name="△7" sheetId="16" r:id="rId16"/>
    <sheet name="7" sheetId="17" r:id="rId17"/>
    <sheet name="7♭5" sheetId="18" r:id="rId18"/>
    <sheet name="m7" sheetId="19" r:id="rId19"/>
    <sheet name="m7♭5" sheetId="20" r:id="rId20"/>
    <sheet name="dim7" sheetId="21" r:id="rId21"/>
    <sheet name="aug7" sheetId="22" r:id="rId22"/>
    <sheet name="△7_9" sheetId="23" r:id="rId23"/>
    <sheet name="７_9" sheetId="24" r:id="rId24"/>
    <sheet name="7_♭9" sheetId="25" r:id="rId25"/>
    <sheet name="7♭5_9" sheetId="26" r:id="rId26"/>
    <sheet name="7♭5_♭9" sheetId="27" r:id="rId27"/>
    <sheet name="m7_9" sheetId="28" r:id="rId28"/>
    <sheet name="m7♭5_9" sheetId="29" r:id="rId29"/>
    <sheet name="dim7_9" sheetId="30" r:id="rId30"/>
    <sheet name="aug7_9" sheetId="31" r:id="rId31"/>
    <sheet name="aug7_♭9" sheetId="32" r:id="rId32"/>
    <sheet name="Sheet1" sheetId="33" r:id="rId33"/>
  </sheets>
  <calcPr calcId="144525"/>
</workbook>
</file>

<file path=xl/sharedStrings.xml><?xml version="1.0" encoding="utf-8"?>
<sst xmlns="http://schemas.openxmlformats.org/spreadsheetml/2006/main" count="479">
  <si>
    <t>C</t>
  </si>
  <si>
    <t>3-&gt;3</t>
  </si>
  <si>
    <t>C#／D♭</t>
  </si>
  <si>
    <t>D</t>
  </si>
  <si>
    <t>E♭／D#</t>
  </si>
  <si>
    <t>E</t>
  </si>
  <si>
    <t>F</t>
  </si>
  <si>
    <t>F＃／G♭</t>
  </si>
  <si>
    <t>G</t>
  </si>
  <si>
    <t>A♭／G#</t>
  </si>
  <si>
    <t>A</t>
  </si>
  <si>
    <t>B♭</t>
  </si>
  <si>
    <t>B</t>
  </si>
  <si>
    <t>△</t>
  </si>
  <si>
    <t>m</t>
  </si>
  <si>
    <t>dim</t>
  </si>
  <si>
    <t>aug</t>
  </si>
  <si>
    <t>7-&gt;3</t>
  </si>
  <si>
    <t>△7</t>
  </si>
  <si>
    <t>7♭5</t>
  </si>
  <si>
    <t>m7</t>
  </si>
  <si>
    <t>m7♭5</t>
  </si>
  <si>
    <t>dim7</t>
  </si>
  <si>
    <t>aug7</t>
  </si>
  <si>
    <t>3-&gt;7</t>
  </si>
  <si>
    <t>9-&gt;3</t>
  </si>
  <si>
    <t>△7_9</t>
  </si>
  <si>
    <t>7_9</t>
  </si>
  <si>
    <t>7_♭９</t>
  </si>
  <si>
    <t>7♭5_９</t>
  </si>
  <si>
    <t>7♭5_♭９</t>
  </si>
  <si>
    <t>m7_９</t>
  </si>
  <si>
    <t>m7♭5_９</t>
  </si>
  <si>
    <t>dim7_９</t>
  </si>
  <si>
    <t>aug7_９</t>
  </si>
  <si>
    <t>aug7_♭９</t>
  </si>
  <si>
    <t>７♭５</t>
  </si>
  <si>
    <t>△７</t>
  </si>
  <si>
    <t>C#</t>
  </si>
  <si>
    <t>D♭</t>
  </si>
  <si>
    <t>Cx</t>
  </si>
  <si>
    <t>D#</t>
  </si>
  <si>
    <t>E♭</t>
  </si>
  <si>
    <t>F#／G♭</t>
  </si>
  <si>
    <t>Dx</t>
  </si>
  <si>
    <t>F#</t>
  </si>
  <si>
    <t>F♭</t>
  </si>
  <si>
    <t>G♭</t>
  </si>
  <si>
    <t>E#</t>
  </si>
  <si>
    <t>G#</t>
  </si>
  <si>
    <t>A♭</t>
  </si>
  <si>
    <t>Fx</t>
  </si>
  <si>
    <t>A#</t>
  </si>
  <si>
    <t>Gx</t>
  </si>
  <si>
    <t>Ax</t>
  </si>
  <si>
    <t>B#</t>
  </si>
  <si>
    <t>C♭</t>
  </si>
  <si>
    <t>root</t>
  </si>
  <si>
    <t>3rd</t>
  </si>
  <si>
    <t>5th</t>
  </si>
  <si>
    <t>7th</t>
  </si>
  <si>
    <t>ー</t>
  </si>
  <si>
    <t>Cm</t>
  </si>
  <si>
    <t>Cdim</t>
  </si>
  <si>
    <t>Caug</t>
  </si>
  <si>
    <t>C△7</t>
  </si>
  <si>
    <t>C7</t>
  </si>
  <si>
    <t>C7♭5</t>
  </si>
  <si>
    <t>Cm7</t>
  </si>
  <si>
    <t>Cm7♭5</t>
  </si>
  <si>
    <t>Cdim7</t>
  </si>
  <si>
    <t>Caug7</t>
  </si>
  <si>
    <t>C#m</t>
  </si>
  <si>
    <t>C#dim</t>
  </si>
  <si>
    <t>C#aug</t>
  </si>
  <si>
    <t>C#△7</t>
  </si>
  <si>
    <t>C#7</t>
  </si>
  <si>
    <t>C#7♭5</t>
  </si>
  <si>
    <t>C#m7</t>
  </si>
  <si>
    <t>C#m7♭5</t>
  </si>
  <si>
    <t>C#dim7</t>
  </si>
  <si>
    <t>C#aug7</t>
  </si>
  <si>
    <t>D♭m</t>
  </si>
  <si>
    <t>D♭dim</t>
  </si>
  <si>
    <t>D♭aug</t>
  </si>
  <si>
    <t>D♭△7</t>
  </si>
  <si>
    <t>D♭7</t>
  </si>
  <si>
    <t>D♭7♭5</t>
  </si>
  <si>
    <t>D♭m7</t>
  </si>
  <si>
    <t>D♭m7♭5</t>
  </si>
  <si>
    <t>D♭dim7</t>
  </si>
  <si>
    <t>D♭aug7</t>
  </si>
  <si>
    <t>Dm</t>
  </si>
  <si>
    <t>Ddim</t>
  </si>
  <si>
    <t>Daug</t>
  </si>
  <si>
    <t>D△7</t>
  </si>
  <si>
    <t>D7</t>
  </si>
  <si>
    <t>D7♭5</t>
  </si>
  <si>
    <t>Dm7</t>
  </si>
  <si>
    <t>Dm7♭5</t>
  </si>
  <si>
    <t>Ddim7</t>
  </si>
  <si>
    <t>Daug7</t>
  </si>
  <si>
    <t>D#m</t>
  </si>
  <si>
    <t>D#dim</t>
  </si>
  <si>
    <t>D#aug</t>
  </si>
  <si>
    <t>D#△7</t>
  </si>
  <si>
    <t>D#7</t>
  </si>
  <si>
    <t>D#7♭5</t>
  </si>
  <si>
    <t>D#m7</t>
  </si>
  <si>
    <t>D#m7♭5</t>
  </si>
  <si>
    <t>D#dim7</t>
  </si>
  <si>
    <t>D#aug7</t>
  </si>
  <si>
    <t>E♭m</t>
  </si>
  <si>
    <t>E♭dim</t>
  </si>
  <si>
    <t>E♭aug</t>
  </si>
  <si>
    <t>E♭△7</t>
  </si>
  <si>
    <t>E♭7</t>
  </si>
  <si>
    <t>E♭7♭5</t>
  </si>
  <si>
    <t>E♭m7</t>
  </si>
  <si>
    <t>E♭m7♭5</t>
  </si>
  <si>
    <t>E♭dim7</t>
  </si>
  <si>
    <t>E♭aug7</t>
  </si>
  <si>
    <t>Em</t>
  </si>
  <si>
    <t>Edim</t>
  </si>
  <si>
    <t>Eaug</t>
  </si>
  <si>
    <t>E△7</t>
  </si>
  <si>
    <t>E7</t>
  </si>
  <si>
    <t>E7♭5</t>
  </si>
  <si>
    <t>Em7</t>
  </si>
  <si>
    <t>Em7♭5</t>
  </si>
  <si>
    <t>Edim7</t>
  </si>
  <si>
    <t>Eaug7</t>
  </si>
  <si>
    <t>Fm</t>
  </si>
  <si>
    <t>Fdim</t>
  </si>
  <si>
    <t>Faug</t>
  </si>
  <si>
    <t>F△7</t>
  </si>
  <si>
    <t>F7</t>
  </si>
  <si>
    <t>F7♭5</t>
  </si>
  <si>
    <t>Fm7</t>
  </si>
  <si>
    <t>Fm7♭5</t>
  </si>
  <si>
    <t>Fdim7</t>
  </si>
  <si>
    <t>Faug7</t>
  </si>
  <si>
    <t>F#m</t>
  </si>
  <si>
    <t>F#dim</t>
  </si>
  <si>
    <t>F#aug</t>
  </si>
  <si>
    <t>F#△7</t>
  </si>
  <si>
    <t>F#7</t>
  </si>
  <si>
    <t>F#7♭5</t>
  </si>
  <si>
    <t>F#m7</t>
  </si>
  <si>
    <t>F#m7♭5</t>
  </si>
  <si>
    <t>F#dim7</t>
  </si>
  <si>
    <t>F#aug7</t>
  </si>
  <si>
    <t>G♭m</t>
  </si>
  <si>
    <t>G♭dim</t>
  </si>
  <si>
    <t>G♭aug</t>
  </si>
  <si>
    <t>G♭△7</t>
  </si>
  <si>
    <t>G♭7</t>
  </si>
  <si>
    <t>G♭7♭5</t>
  </si>
  <si>
    <t>G♭m7</t>
  </si>
  <si>
    <t>G♭m7♭5</t>
  </si>
  <si>
    <t>G♭dim7</t>
  </si>
  <si>
    <t>G♭aug7</t>
  </si>
  <si>
    <t>Gm</t>
  </si>
  <si>
    <t>Gdim</t>
  </si>
  <si>
    <t>Gaug</t>
  </si>
  <si>
    <t>G△7</t>
  </si>
  <si>
    <t>G7</t>
  </si>
  <si>
    <t>G7♭5</t>
  </si>
  <si>
    <t>Gm7</t>
  </si>
  <si>
    <t>Gm7♭5</t>
  </si>
  <si>
    <t>Gdim7</t>
  </si>
  <si>
    <t>Gaug7</t>
  </si>
  <si>
    <t>G#m</t>
  </si>
  <si>
    <t>G#dim</t>
  </si>
  <si>
    <t>G#aug</t>
  </si>
  <si>
    <t>G#△7</t>
  </si>
  <si>
    <t>G#7</t>
  </si>
  <si>
    <t>G#7♭5</t>
  </si>
  <si>
    <t>G#m7</t>
  </si>
  <si>
    <t>G#m7♭5</t>
  </si>
  <si>
    <t>G#dim7</t>
  </si>
  <si>
    <t>G#aug7</t>
  </si>
  <si>
    <t>A♭m</t>
  </si>
  <si>
    <t>A♭dim</t>
  </si>
  <si>
    <t>A♭aug</t>
  </si>
  <si>
    <t>A♭△7</t>
  </si>
  <si>
    <t>A♭7</t>
  </si>
  <si>
    <t>A♭7♭5</t>
  </si>
  <si>
    <t>A♭m7</t>
  </si>
  <si>
    <t>A♭m7♭5</t>
  </si>
  <si>
    <t>A♭dim7</t>
  </si>
  <si>
    <t>A♭aug7</t>
  </si>
  <si>
    <t>Am</t>
  </si>
  <si>
    <t>Adim</t>
  </si>
  <si>
    <t>Aaug</t>
  </si>
  <si>
    <t>A△7</t>
  </si>
  <si>
    <t>A7</t>
  </si>
  <si>
    <t>A7♭5</t>
  </si>
  <si>
    <t>Am7</t>
  </si>
  <si>
    <t>Am7♭5</t>
  </si>
  <si>
    <t>Adim7</t>
  </si>
  <si>
    <t>Aaug7</t>
  </si>
  <si>
    <t>A#m</t>
  </si>
  <si>
    <t>A#dim</t>
  </si>
  <si>
    <t>A#aug</t>
  </si>
  <si>
    <t>A#△7</t>
  </si>
  <si>
    <t>A#7</t>
  </si>
  <si>
    <t>A#7♭5</t>
  </si>
  <si>
    <t>A#m7</t>
  </si>
  <si>
    <t>A#m7♭5</t>
  </si>
  <si>
    <t>A#dim7</t>
  </si>
  <si>
    <t>A#aug7</t>
  </si>
  <si>
    <t>B♭m</t>
  </si>
  <si>
    <t>B♭dim</t>
  </si>
  <si>
    <t>B♭aug</t>
  </si>
  <si>
    <t>B♭△7</t>
  </si>
  <si>
    <t>B♭7</t>
  </si>
  <si>
    <t>B♭7♭5</t>
  </si>
  <si>
    <t>B♭m7</t>
  </si>
  <si>
    <t>B♭m7♭5</t>
  </si>
  <si>
    <t>B♭dim7</t>
  </si>
  <si>
    <t>B♭aug7</t>
  </si>
  <si>
    <t>Bm</t>
  </si>
  <si>
    <t>Bdim</t>
  </si>
  <si>
    <t>Baug</t>
  </si>
  <si>
    <t>B△7</t>
  </si>
  <si>
    <t>B7</t>
  </si>
  <si>
    <t>B7♭5</t>
  </si>
  <si>
    <t>Bm7</t>
  </si>
  <si>
    <t>Bm7♭5</t>
  </si>
  <si>
    <t>Bdim7</t>
  </si>
  <si>
    <t>Baug7</t>
  </si>
  <si>
    <t>Tennsion</t>
  </si>
  <si>
    <t>Note</t>
  </si>
  <si>
    <t>C_9</t>
  </si>
  <si>
    <t>C_♭9</t>
  </si>
  <si>
    <t>C_#9</t>
  </si>
  <si>
    <t>C_11</t>
  </si>
  <si>
    <t>C_#11</t>
  </si>
  <si>
    <t>C_13</t>
  </si>
  <si>
    <t>C_♭13</t>
  </si>
  <si>
    <t>C#_9</t>
  </si>
  <si>
    <t>C#_♭9</t>
  </si>
  <si>
    <t>C#_#9</t>
  </si>
  <si>
    <t>C#_11</t>
  </si>
  <si>
    <t>C#_#11</t>
  </si>
  <si>
    <t>C#_13</t>
  </si>
  <si>
    <t>C#_♭13</t>
  </si>
  <si>
    <t>D♭_9</t>
  </si>
  <si>
    <t>D♭_♭9</t>
  </si>
  <si>
    <t>D♭_#9</t>
  </si>
  <si>
    <t>D♭_11</t>
  </si>
  <si>
    <t>D♭_#11</t>
  </si>
  <si>
    <t>D♭_13</t>
  </si>
  <si>
    <t>D♭_♭13</t>
  </si>
  <si>
    <t>D_9</t>
  </si>
  <si>
    <t>D_♭9</t>
  </si>
  <si>
    <t>D_#9</t>
  </si>
  <si>
    <t>D_11</t>
  </si>
  <si>
    <t>D_#11</t>
  </si>
  <si>
    <t>D_13</t>
  </si>
  <si>
    <t>D_♭13</t>
  </si>
  <si>
    <t>D#_9</t>
  </si>
  <si>
    <t>D#_♭9</t>
  </si>
  <si>
    <t>D#_#9</t>
  </si>
  <si>
    <t>D#_11</t>
  </si>
  <si>
    <t>D#_#11</t>
  </si>
  <si>
    <t>D#_13</t>
  </si>
  <si>
    <t>D#_♭13</t>
  </si>
  <si>
    <t>E♭_9</t>
  </si>
  <si>
    <t>E♭_♭9</t>
  </si>
  <si>
    <t>E♭_#9</t>
  </si>
  <si>
    <t>E♭_11</t>
  </si>
  <si>
    <t>E♭_#11</t>
  </si>
  <si>
    <t>E♭_13</t>
  </si>
  <si>
    <t>E♭_♭13</t>
  </si>
  <si>
    <t>E_9</t>
  </si>
  <si>
    <t>E_♭9</t>
  </si>
  <si>
    <t>E_#9</t>
  </si>
  <si>
    <t>E_11</t>
  </si>
  <si>
    <t>E_#11</t>
  </si>
  <si>
    <t>E_13</t>
  </si>
  <si>
    <t>E_♭13</t>
  </si>
  <si>
    <t>F_9</t>
  </si>
  <si>
    <t>F_♭9</t>
  </si>
  <si>
    <t>F_#9</t>
  </si>
  <si>
    <t>F_11</t>
  </si>
  <si>
    <t>F_#11</t>
  </si>
  <si>
    <t>F_13</t>
  </si>
  <si>
    <t>F_♭13</t>
  </si>
  <si>
    <t>F#_9</t>
  </si>
  <si>
    <t>F#_♭9</t>
  </si>
  <si>
    <t>F#_#9</t>
  </si>
  <si>
    <t>F#_11</t>
  </si>
  <si>
    <t>F#_#11</t>
  </si>
  <si>
    <t>F#_13</t>
  </si>
  <si>
    <t>F#_♭13</t>
  </si>
  <si>
    <t>G♭_9</t>
  </si>
  <si>
    <t>G♭_♭9</t>
  </si>
  <si>
    <t>G♭_#9</t>
  </si>
  <si>
    <t>G♭_11</t>
  </si>
  <si>
    <t>G♭_#11</t>
  </si>
  <si>
    <t>G♭_13</t>
  </si>
  <si>
    <t>G♭_♭13</t>
  </si>
  <si>
    <t>G_9</t>
  </si>
  <si>
    <t>G_♭9</t>
  </si>
  <si>
    <t>G_#9</t>
  </si>
  <si>
    <t>G_11</t>
  </si>
  <si>
    <t>G_#11</t>
  </si>
  <si>
    <t>G_13</t>
  </si>
  <si>
    <t>G_♭13</t>
  </si>
  <si>
    <t>G#_9</t>
  </si>
  <si>
    <t>G#_♭9</t>
  </si>
  <si>
    <t>G#_#9</t>
  </si>
  <si>
    <t>G#_11</t>
  </si>
  <si>
    <t>G#_#11</t>
  </si>
  <si>
    <t>G#_13</t>
  </si>
  <si>
    <t>G#_♭13</t>
  </si>
  <si>
    <t>A♭_9</t>
  </si>
  <si>
    <t>A♭_♭9</t>
  </si>
  <si>
    <t>A♭_#9</t>
  </si>
  <si>
    <t>A♭_11</t>
  </si>
  <si>
    <t>A♭_#11</t>
  </si>
  <si>
    <t>A♭_13</t>
  </si>
  <si>
    <t>A♭_♭13</t>
  </si>
  <si>
    <t>A_9</t>
  </si>
  <si>
    <t>A_♭9</t>
  </si>
  <si>
    <t>A_11</t>
  </si>
  <si>
    <t>A_#11</t>
  </si>
  <si>
    <t>A_13</t>
  </si>
  <si>
    <t>A_♭13</t>
  </si>
  <si>
    <t>A#_9</t>
  </si>
  <si>
    <t>A#_♭9</t>
  </si>
  <si>
    <t>A#_#9</t>
  </si>
  <si>
    <t>A#_11</t>
  </si>
  <si>
    <t>A#_#11</t>
  </si>
  <si>
    <t>A#_13</t>
  </si>
  <si>
    <t>A#_♭13</t>
  </si>
  <si>
    <t>B♭_9</t>
  </si>
  <si>
    <t>B♭_♭9</t>
  </si>
  <si>
    <t>B♭_#9</t>
  </si>
  <si>
    <t>B♭_11</t>
  </si>
  <si>
    <t>B♭_#11</t>
  </si>
  <si>
    <t>B♭_13</t>
  </si>
  <si>
    <t>B♭_♭13</t>
  </si>
  <si>
    <t>B_9</t>
  </si>
  <si>
    <t>B_♭9</t>
  </si>
  <si>
    <t>B_#9</t>
  </si>
  <si>
    <t>B_11</t>
  </si>
  <si>
    <t>B_#11</t>
  </si>
  <si>
    <t>B_13</t>
  </si>
  <si>
    <t>B_♭13</t>
  </si>
  <si>
    <t>C♭_9</t>
  </si>
  <si>
    <t>C♭_♭9</t>
  </si>
  <si>
    <t>C♭_#9</t>
  </si>
  <si>
    <t>C♭_11</t>
  </si>
  <si>
    <t>C♭_#11</t>
  </si>
  <si>
    <t>C♭_13</t>
  </si>
  <si>
    <t>C♭_♭13</t>
  </si>
  <si>
    <t>B#_9</t>
  </si>
  <si>
    <t>B#_♭9</t>
  </si>
  <si>
    <t>B#_#9</t>
  </si>
  <si>
    <t>B#_11</t>
  </si>
  <si>
    <t>B#_#11</t>
  </si>
  <si>
    <t>B#_13</t>
  </si>
  <si>
    <t>B#_♭13</t>
  </si>
  <si>
    <t>M　ー&gt;　M</t>
  </si>
  <si>
    <t>M　ー&gt;　ｍ</t>
  </si>
  <si>
    <t>M　ー&gt;　dim</t>
  </si>
  <si>
    <t>M　ー&gt;　aug</t>
  </si>
  <si>
    <t>／</t>
  </si>
  <si>
    <t>ｍ　ー&gt;　Ｍ</t>
  </si>
  <si>
    <t>m　ー&gt;　ｍ</t>
  </si>
  <si>
    <t>m　ー&gt;　dim</t>
  </si>
  <si>
    <t>m　ー&gt;　aug</t>
  </si>
  <si>
    <t>dim　ー&gt;　Ｍ</t>
  </si>
  <si>
    <t>dim　ー&gt;　ｍ</t>
  </si>
  <si>
    <t>dim　ー&gt;　dim</t>
  </si>
  <si>
    <t>dim　ー&gt;　aug</t>
  </si>
  <si>
    <t>aug　ー&gt;　Ｍ</t>
  </si>
  <si>
    <t>aug　ー&gt;　ｍ</t>
  </si>
  <si>
    <t>aug　ー&gt;　dim</t>
  </si>
  <si>
    <t>aug　ー&gt;　aug</t>
  </si>
  <si>
    <t>M　ー&gt;　M７</t>
  </si>
  <si>
    <t>M　ー&gt;　７</t>
  </si>
  <si>
    <t>M　ー&gt;　７♭5</t>
  </si>
  <si>
    <t>M　ー&gt;　ｍ７</t>
  </si>
  <si>
    <t>M　ー&gt;　ｍ７♭5</t>
  </si>
  <si>
    <t>M　ー&gt;　dim７</t>
  </si>
  <si>
    <t>M　ー&gt;　aug７</t>
  </si>
  <si>
    <t>m　ー&gt;　M７</t>
  </si>
  <si>
    <t>m　ー&gt;　７</t>
  </si>
  <si>
    <t>m　ー&gt;　７♭5</t>
  </si>
  <si>
    <t>m　ー&gt;　ｍ７</t>
  </si>
  <si>
    <t>m　ー&gt;　ｍ７♭5</t>
  </si>
  <si>
    <t>m ー&gt;　dim７</t>
  </si>
  <si>
    <t>m　ー&gt;　aug７</t>
  </si>
  <si>
    <t>dim　ー&gt;　M７</t>
  </si>
  <si>
    <t>dim　ー&gt;　７</t>
  </si>
  <si>
    <t>dim　ー&gt;　７♭5</t>
  </si>
  <si>
    <t>dim　ー&gt;　ｍ７</t>
  </si>
  <si>
    <t>dim　ー&gt;　ｍ７♭5</t>
  </si>
  <si>
    <t>dim　ー&gt;　dim７</t>
  </si>
  <si>
    <t>dim　ー&gt;　aug７</t>
  </si>
  <si>
    <t>aug　ー&gt;　M７</t>
  </si>
  <si>
    <t>aug　ー&gt;　７</t>
  </si>
  <si>
    <t>aug　ー&gt;　７♭5</t>
  </si>
  <si>
    <t>aug　ー&gt;　ｍ７</t>
  </si>
  <si>
    <t>aug　ー&gt;　ｍ７♭5</t>
  </si>
  <si>
    <t>aug　ー&gt;　dim７</t>
  </si>
  <si>
    <t>aug　ー&gt;　aug７</t>
  </si>
  <si>
    <t>M7　ー&gt;　M</t>
  </si>
  <si>
    <t>M7　ー&gt;　ｍ</t>
  </si>
  <si>
    <t>M7　ー&gt;　dim</t>
  </si>
  <si>
    <t>M7　ー&gt;　aug</t>
  </si>
  <si>
    <t>7　ー&gt;　M</t>
  </si>
  <si>
    <t>7　ー&gt;　ｍ</t>
  </si>
  <si>
    <t>7　ー&gt;　dim</t>
  </si>
  <si>
    <t>7　ー&gt;　aug</t>
  </si>
  <si>
    <t>7♭5　ー&gt;　M</t>
  </si>
  <si>
    <t>7♭5　ー&gt;　ｍ</t>
  </si>
  <si>
    <t>7♭5　ー&gt;　dim</t>
  </si>
  <si>
    <t>7♭5　ー&gt;　aug</t>
  </si>
  <si>
    <t>m7　ー&gt;　M</t>
  </si>
  <si>
    <t>m7　ー&gt;　ｍ</t>
  </si>
  <si>
    <t>m7　ー&gt;　dim</t>
  </si>
  <si>
    <t>m7　ー&gt;　aug</t>
  </si>
  <si>
    <t>m7♭5　ー&gt;　M</t>
  </si>
  <si>
    <t>m7♭5　ー&gt;　ｍ</t>
  </si>
  <si>
    <t>m7♭5　ー&gt;　dim</t>
  </si>
  <si>
    <t>m7♭5　ー&gt;　aug</t>
  </si>
  <si>
    <t>dim7　ー&gt;　M</t>
  </si>
  <si>
    <t>dim7　ー&gt;　ｍ</t>
  </si>
  <si>
    <t>dim7　ー&gt;　dim</t>
  </si>
  <si>
    <t>dim7　ー&gt;　aug</t>
  </si>
  <si>
    <t>aug7　ー&gt;　M</t>
  </si>
  <si>
    <t>aug7　ー&gt;　ｍ</t>
  </si>
  <si>
    <t>aug7　ー&gt;　dim</t>
  </si>
  <si>
    <t>aug7　ー&gt;　aug</t>
  </si>
  <si>
    <t>M7 ＋9　ー&gt;　M</t>
  </si>
  <si>
    <t>M7＋９　ー&gt;　ｍ</t>
  </si>
  <si>
    <t>M7＋９　ー&gt;　dim</t>
  </si>
  <si>
    <t>M7＋９　ー&gt;　aug</t>
  </si>
  <si>
    <t>7 ＋9　ー&gt;　M</t>
  </si>
  <si>
    <t>7＋９　ー&gt;　ｍ</t>
  </si>
  <si>
    <t>7＋９　ー&gt;　dim</t>
  </si>
  <si>
    <t>7＋９　ー&gt;　aug</t>
  </si>
  <si>
    <t>7 ＋♭9　ー&gt;　M</t>
  </si>
  <si>
    <t>7＋♭９　ー&gt;　ｍ</t>
  </si>
  <si>
    <t>7＋♭９　ー&gt;　dim</t>
  </si>
  <si>
    <t>7＋♭９　ー&gt;　aug</t>
  </si>
  <si>
    <t>7 ♭5＋9　ー&gt;　M</t>
  </si>
  <si>
    <t>7♭5＋９　ー&gt;　ｍ</t>
  </si>
  <si>
    <t>7♭5＋９　ー&gt;　dim</t>
  </si>
  <si>
    <t>7♭5＋９　ー&gt;　aug</t>
  </si>
  <si>
    <t>7 ♭5＋♭9　ー&gt;　M</t>
  </si>
  <si>
    <t>7♭5＋♭９　ー&gt;　ｍ</t>
  </si>
  <si>
    <t>7♭5＋♭９　ー&gt;　dim</t>
  </si>
  <si>
    <t>7♭5＋♭９　ー&gt;　aug</t>
  </si>
  <si>
    <t>ｍ7 ＋9　ー&gt;　M</t>
  </si>
  <si>
    <t>ｍ7＋９　ー&gt;　ｍ</t>
  </si>
  <si>
    <t>ｍ7＋９　ー&gt;　dim</t>
  </si>
  <si>
    <t>m7＋９　ー&gt;　aug</t>
  </si>
  <si>
    <t>m7♭5 ＋9　ー&gt;　M</t>
  </si>
  <si>
    <t>ｍ7♭5＋９　ー&gt;　ｍ</t>
  </si>
  <si>
    <t>ｍ7♭5＋９　ー&gt;　dim</t>
  </si>
  <si>
    <t>m7♭5＋９　ー&gt;　aug</t>
  </si>
  <si>
    <t>dim7 ＋9　ー&gt;　M</t>
  </si>
  <si>
    <t>dim7＋９　ー&gt;　ｍ</t>
  </si>
  <si>
    <t>dim7＋９　ー&gt;　dim</t>
  </si>
  <si>
    <t>dim7＋９　ー&gt;　aug</t>
  </si>
  <si>
    <t>aug7 ＋9　ー&gt;　M</t>
  </si>
  <si>
    <t>aug7＋９　ー&gt;　ｍ</t>
  </si>
  <si>
    <t>aug7＋９　ー&gt;　dim</t>
  </si>
  <si>
    <t>aug7＋９　ー&gt;　aug</t>
  </si>
  <si>
    <t>aug7 ＋♭9　ー&gt;　M</t>
  </si>
  <si>
    <t>aug7＋♭９　ー&gt;　ｍ</t>
  </si>
  <si>
    <t>aug7＋♭９　ー&gt;　dim</t>
  </si>
  <si>
    <t>aug7＋♭９　ー&gt;　aug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</si>
</sst>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</numFmts>
  <fonts count="24">
    <font>
      <sz val="12"/>
      <color theme="1"/>
      <name val="游ゴシック"/>
      <charset val="128"/>
    </font>
    <font>
      <sz val="12"/>
      <name val="游ゴシック"/>
      <charset val="128"/>
    </font>
    <font>
      <sz val="12"/>
      <color rgb="FFFF0000"/>
      <name val="游ゴシック"/>
      <charset val="128"/>
    </font>
    <font>
      <sz val="11"/>
      <color theme="1"/>
      <name val="游ゴシック"/>
      <charset val="128"/>
    </font>
    <font>
      <sz val="11"/>
      <color theme="1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9C65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8" borderId="58" applyNumberFormat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6" borderId="56" applyNumberFormat="0" applyFont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7" borderId="60" applyNumberFormat="0" applyAlignment="0" applyProtection="0">
      <alignment vertical="center"/>
    </xf>
    <xf numFmtId="0" fontId="22" fillId="0" borderId="55" applyNumberFormat="0" applyFill="0" applyAlignment="0" applyProtection="0">
      <alignment vertical="center"/>
    </xf>
    <xf numFmtId="0" fontId="5" fillId="0" borderId="55" applyNumberFormat="0" applyFill="0" applyAlignment="0" applyProtection="0">
      <alignment vertical="center"/>
    </xf>
    <xf numFmtId="0" fontId="21" fillId="17" borderId="58" applyNumberFormat="0" applyAlignment="0" applyProtection="0">
      <alignment vertical="center"/>
    </xf>
    <xf numFmtId="0" fontId="13" fillId="0" borderId="5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7" borderId="5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0" fontId="0" fillId="0" borderId="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4" xfId="0" applyBorder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9" xfId="0" applyBorder="1" applyAlignment="1">
      <alignment vertical="center" textRotation="180"/>
    </xf>
    <xf numFmtId="0" fontId="0" fillId="0" borderId="10" xfId="0" applyBorder="1" applyAlignment="1">
      <alignment vertical="center" textRotation="180"/>
    </xf>
    <xf numFmtId="0" fontId="0" fillId="0" borderId="11" xfId="0" applyBorder="1" applyAlignment="1">
      <alignment vertical="center" textRotation="180"/>
    </xf>
    <xf numFmtId="0" fontId="0" fillId="0" borderId="12" xfId="0" applyBorder="1" applyAlignment="1">
      <alignment vertical="center" textRotation="180"/>
    </xf>
    <xf numFmtId="0" fontId="0" fillId="0" borderId="1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14" xfId="0" applyBorder="1" applyAlignment="1">
      <alignment vertical="center" textRotation="180"/>
    </xf>
    <xf numFmtId="0" fontId="0" fillId="0" borderId="15" xfId="0" applyBorder="1" applyAlignment="1">
      <alignment vertical="center" textRotation="180"/>
    </xf>
    <xf numFmtId="0" fontId="0" fillId="0" borderId="16" xfId="0" applyBorder="1" applyAlignment="1">
      <alignment vertical="center" textRotation="180"/>
    </xf>
    <xf numFmtId="0" fontId="0" fillId="0" borderId="17" xfId="0" applyBorder="1" applyAlignment="1">
      <alignment vertical="center" textRotation="180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vertical="center" textRotation="180"/>
    </xf>
    <xf numFmtId="0" fontId="0" fillId="0" borderId="18" xfId="0" applyBorder="1" applyAlignment="1">
      <alignment vertical="center" textRotation="180"/>
    </xf>
    <xf numFmtId="0" fontId="0" fillId="4" borderId="18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1" xfId="0" applyBorder="1" applyAlignment="1">
      <alignment vertical="center" textRotation="180"/>
    </xf>
    <xf numFmtId="0" fontId="0" fillId="0" borderId="22" xfId="0" applyBorder="1" applyAlignment="1">
      <alignment vertical="center" textRotation="180"/>
    </xf>
    <xf numFmtId="0" fontId="0" fillId="0" borderId="23" xfId="0" applyBorder="1" applyAlignment="1">
      <alignment vertical="center" textRotation="180"/>
    </xf>
    <xf numFmtId="0" fontId="0" fillId="0" borderId="24" xfId="0" applyBorder="1" applyAlignment="1">
      <alignment vertical="center" textRotation="180"/>
    </xf>
    <xf numFmtId="0" fontId="0" fillId="4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0" xfId="0" applyFill="1" applyBorder="1" applyAlignment="1">
      <alignment vertical="center" textRotation="180"/>
    </xf>
    <xf numFmtId="0" fontId="0" fillId="0" borderId="22" xfId="0" applyFill="1" applyBorder="1" applyAlignment="1">
      <alignment vertical="center" textRotation="180"/>
    </xf>
    <xf numFmtId="0" fontId="0" fillId="0" borderId="25" xfId="0" applyBorder="1" applyAlignment="1">
      <alignment vertical="center" textRotation="180"/>
    </xf>
    <xf numFmtId="0" fontId="0" fillId="0" borderId="25" xfId="0" applyFill="1" applyBorder="1" applyAlignment="1">
      <alignment horizontal="center" vertical="center"/>
    </xf>
    <xf numFmtId="0" fontId="0" fillId="0" borderId="21" xfId="0" applyFill="1" applyBorder="1" applyAlignment="1">
      <alignment vertical="center" textRotation="180"/>
    </xf>
    <xf numFmtId="0" fontId="0" fillId="0" borderId="23" xfId="0" applyFill="1" applyBorder="1" applyAlignment="1">
      <alignment vertical="center" textRotation="180"/>
    </xf>
    <xf numFmtId="0" fontId="0" fillId="0" borderId="0" xfId="0" applyFill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3" xfId="0" applyNumberFormat="1" applyBorder="1" applyAlignment="1">
      <alignment vertical="center" textRotation="180"/>
    </xf>
    <xf numFmtId="0" fontId="0" fillId="0" borderId="28" xfId="0" applyBorder="1" applyAlignment="1">
      <alignment vertical="center" textRotation="180"/>
    </xf>
    <xf numFmtId="0" fontId="0" fillId="0" borderId="29" xfId="0" applyNumberFormat="1" applyBorder="1" applyAlignment="1">
      <alignment vertical="center" textRotation="180"/>
    </xf>
    <xf numFmtId="0" fontId="0" fillId="0" borderId="19" xfId="0" applyBorder="1">
      <alignment vertical="center"/>
    </xf>
    <xf numFmtId="0" fontId="0" fillId="5" borderId="10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23" xfId="0" applyNumberForma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NumberFormat="1" applyBorder="1" applyAlignment="1">
      <alignment vertical="center" textRotation="180"/>
    </xf>
    <xf numFmtId="0" fontId="0" fillId="0" borderId="26" xfId="0" applyBorder="1" applyAlignment="1">
      <alignment vertical="center" textRotation="180"/>
    </xf>
    <xf numFmtId="0" fontId="0" fillId="0" borderId="12" xfId="0" applyNumberFormat="1" applyBorder="1" applyAlignment="1">
      <alignment vertical="center" textRotation="180"/>
    </xf>
    <xf numFmtId="0" fontId="0" fillId="4" borderId="26" xfId="0" applyFill="1" applyBorder="1" applyAlignment="1">
      <alignment horizontal="center" vertical="center"/>
    </xf>
    <xf numFmtId="0" fontId="0" fillId="0" borderId="31" xfId="0" applyBorder="1" applyAlignment="1">
      <alignment vertical="center" textRotation="180"/>
    </xf>
    <xf numFmtId="0" fontId="0" fillId="0" borderId="0" xfId="0" applyBorder="1" applyAlignment="1">
      <alignment vertical="center" textRotation="180"/>
    </xf>
    <xf numFmtId="0" fontId="0" fillId="4" borderId="10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0" borderId="27" xfId="0" applyBorder="1" applyAlignment="1">
      <alignment vertical="center" textRotation="180"/>
    </xf>
    <xf numFmtId="0" fontId="0" fillId="4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NumberFormat="1" applyBorder="1" applyAlignment="1">
      <alignment vertical="center" textRotation="180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2" xfId="0" applyBorder="1" applyAlignment="1">
      <alignment vertical="center" textRotation="180"/>
    </xf>
    <xf numFmtId="0" fontId="0" fillId="0" borderId="2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vertical="center" textRotation="180"/>
    </xf>
    <xf numFmtId="0" fontId="0" fillId="5" borderId="23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33" xfId="0" applyBorder="1">
      <alignment vertical="center"/>
    </xf>
    <xf numFmtId="0" fontId="0" fillId="0" borderId="8" xfId="0" applyBorder="1">
      <alignment vertical="center"/>
    </xf>
    <xf numFmtId="0" fontId="0" fillId="0" borderId="34" xfId="0" applyBorder="1" applyAlignment="1">
      <alignment vertical="center" textRotation="180"/>
    </xf>
    <xf numFmtId="0" fontId="0" fillId="5" borderId="24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35" xfId="0" applyBorder="1" applyAlignment="1">
      <alignment vertical="center" textRotation="180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vertical="center" textRotation="180"/>
    </xf>
    <xf numFmtId="0" fontId="0" fillId="0" borderId="2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vertical="center" textRotation="180"/>
    </xf>
    <xf numFmtId="0" fontId="3" fillId="0" borderId="24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>
      <alignment vertical="center"/>
    </xf>
    <xf numFmtId="0" fontId="0" fillId="0" borderId="40" xfId="0" applyBorder="1" applyAlignment="1">
      <alignment horizontal="left" vertical="top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56" fontId="0" fillId="0" borderId="39" xfId="0" applyNumberFormat="1" applyBorder="1">
      <alignment vertical="center"/>
    </xf>
    <xf numFmtId="0" fontId="0" fillId="0" borderId="26" xfId="0" applyBorder="1">
      <alignment vertical="center"/>
    </xf>
    <xf numFmtId="0" fontId="0" fillId="0" borderId="25" xfId="0" applyBorder="1">
      <alignment vertical="center"/>
    </xf>
    <xf numFmtId="0" fontId="0" fillId="0" borderId="40" xfId="0" applyBorder="1">
      <alignment vertical="center"/>
    </xf>
    <xf numFmtId="0" fontId="0" fillId="0" borderId="43" xfId="0" applyBorder="1">
      <alignment vertical="center"/>
    </xf>
    <xf numFmtId="16" fontId="0" fillId="0" borderId="39" xfId="0" applyNumberFormat="1" applyBorder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0" fillId="0" borderId="28" xfId="0" applyBorder="1">
      <alignment vertical="center"/>
    </xf>
    <xf numFmtId="0" fontId="0" fillId="0" borderId="31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48" xfId="0" applyFont="1" applyBorder="1" applyAlignment="1">
      <alignment vertical="center"/>
    </xf>
    <xf numFmtId="0" fontId="0" fillId="0" borderId="32" xfId="0" applyBorder="1">
      <alignment vertical="center"/>
    </xf>
    <xf numFmtId="0" fontId="0" fillId="0" borderId="7" xfId="0" applyBorder="1">
      <alignment vertical="center"/>
    </xf>
    <xf numFmtId="0" fontId="3" fillId="0" borderId="9" xfId="0" applyFont="1" applyBorder="1" applyAlignment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0" fillId="0" borderId="49" xfId="0" applyBorder="1">
      <alignment vertical="center"/>
    </xf>
    <xf numFmtId="0" fontId="0" fillId="0" borderId="39" xfId="0" applyBorder="1" applyAlignment="1">
      <alignment horizontal="left" vertical="top"/>
    </xf>
    <xf numFmtId="0" fontId="0" fillId="0" borderId="50" xfId="0" applyBorder="1">
      <alignment vertical="center"/>
    </xf>
    <xf numFmtId="0" fontId="0" fillId="0" borderId="47" xfId="0" applyBorder="1">
      <alignment vertical="center"/>
    </xf>
    <xf numFmtId="0" fontId="0" fillId="0" borderId="51" xfId="0" applyBorder="1">
      <alignment vertical="center"/>
    </xf>
    <xf numFmtId="56" fontId="0" fillId="0" borderId="37" xfId="0" applyNumberFormat="1" applyBorder="1">
      <alignment vertical="center"/>
    </xf>
    <xf numFmtId="0" fontId="0" fillId="0" borderId="48" xfId="0" applyBorder="1">
      <alignment vertical="center"/>
    </xf>
    <xf numFmtId="0" fontId="0" fillId="0" borderId="52" xfId="0" applyBorder="1" applyAlignment="1">
      <alignment horizontal="left" vertical="top"/>
    </xf>
    <xf numFmtId="0" fontId="0" fillId="0" borderId="46" xfId="0" applyBorder="1">
      <alignment vertical="center"/>
    </xf>
    <xf numFmtId="0" fontId="0" fillId="0" borderId="37" xfId="0" applyBorder="1">
      <alignment vertical="center"/>
    </xf>
    <xf numFmtId="0" fontId="0" fillId="0" borderId="29" xfId="0" applyBorder="1">
      <alignment vertical="center"/>
    </xf>
    <xf numFmtId="16" fontId="0" fillId="0" borderId="37" xfId="0" applyNumberFormat="1" applyBorder="1">
      <alignment vertical="center"/>
    </xf>
    <xf numFmtId="0" fontId="3" fillId="0" borderId="23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0" fillId="0" borderId="21" xfId="0" applyBorder="1">
      <alignment vertical="center"/>
    </xf>
    <xf numFmtId="0" fontId="3" fillId="0" borderId="3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30" xfId="0" applyBorder="1" applyAlignment="1">
      <alignment vertical="center" textRotation="180"/>
    </xf>
    <xf numFmtId="0" fontId="3" fillId="0" borderId="53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0" fillId="0" borderId="35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39" xfId="0" applyBorder="1" quotePrefix="1">
      <alignment vertical="center"/>
    </xf>
    <xf numFmtId="56" fontId="0" fillId="0" borderId="39" xfId="0" applyNumberFormat="1" applyBorder="1" quotePrefix="1">
      <alignment vertical="center"/>
    </xf>
    <xf numFmtId="16" fontId="0" fillId="0" borderId="39" xfId="0" applyNumberFormat="1" applyBorder="1" quotePrefix="1">
      <alignment vertical="center"/>
    </xf>
    <xf numFmtId="0" fontId="0" fillId="0" borderId="10" xfId="0" applyBorder="1" applyAlignment="1" quotePrefix="1">
      <alignment vertical="center" textRotation="180"/>
    </xf>
    <xf numFmtId="0" fontId="0" fillId="0" borderId="7" xfId="0" applyBorder="1" quotePrefix="1">
      <alignment vertical="center"/>
    </xf>
    <xf numFmtId="56" fontId="0" fillId="0" borderId="37" xfId="0" applyNumberFormat="1" applyBorder="1" quotePrefix="1">
      <alignment vertical="center"/>
    </xf>
    <xf numFmtId="0" fontId="0" fillId="0" borderId="52" xfId="0" applyBorder="1" applyAlignment="1" quotePrefix="1">
      <alignment horizontal="left" vertical="top"/>
    </xf>
    <xf numFmtId="16" fontId="0" fillId="0" borderId="37" xfId="0" applyNumberFormat="1" applyBorder="1" quotePrefix="1">
      <alignment vertical="center"/>
    </xf>
    <xf numFmtId="0" fontId="0" fillId="0" borderId="24" xfId="0" applyBorder="1" applyAlignment="1" quotePrefix="1">
      <alignment vertical="center" textRotation="180"/>
    </xf>
    <xf numFmtId="0" fontId="0" fillId="0" borderId="19" xfId="0" applyBorder="1" applyAlignment="1" quotePrefix="1">
      <alignment horizontal="center" vertical="center"/>
    </xf>
    <xf numFmtId="0" fontId="0" fillId="0" borderId="13" xfId="0" applyBorder="1" applyAlignment="1" quotePrefix="1">
      <alignment horizontal="center" vertical="center"/>
    </xf>
    <xf numFmtId="0" fontId="0" fillId="0" borderId="20" xfId="0" applyBorder="1" applyAlignment="1" quotePrefix="1">
      <alignment horizontal="center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25"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7" tint="0.399945066682943"/>
        </patternFill>
      </fill>
    </dxf>
    <dxf>
      <fill>
        <patternFill patternType="solid">
          <bgColor theme="6" tint="0.799981688894314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theme="8" tint="0.399945066682943"/>
        </patternFill>
      </fill>
    </dxf>
    <dxf>
      <fill>
        <patternFill patternType="solid">
          <bgColor theme="7" tint="0.399945066682943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6" Type="http://schemas.openxmlformats.org/officeDocument/2006/relationships/sharedStrings" Target="sharedStrings.xml"/><Relationship Id="rId35" Type="http://schemas.openxmlformats.org/officeDocument/2006/relationships/styles" Target="styles.xml"/><Relationship Id="rId34" Type="http://schemas.openxmlformats.org/officeDocument/2006/relationships/theme" Target="theme/theme1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B58"/>
  <sheetViews>
    <sheetView zoomScale="85" zoomScaleNormal="85" topLeftCell="A18" workbookViewId="0">
      <selection activeCell="S31" sqref="S31"/>
    </sheetView>
  </sheetViews>
  <sheetFormatPr defaultColWidth="9" defaultRowHeight="19.5"/>
  <cols>
    <col min="1" max="1" width="4.66666666666667" customWidth="1"/>
    <col min="2" max="2" width="9.55555555555556" customWidth="1"/>
    <col min="3" max="43" width="2.66666666666667" customWidth="1"/>
    <col min="44" max="44" width="3" customWidth="1"/>
    <col min="45" max="49" width="2.66666666666667" customWidth="1"/>
    <col min="50" max="50" width="3.39259259259259" customWidth="1"/>
    <col min="51" max="68" width="2.66666666666667" customWidth="1"/>
  </cols>
  <sheetData>
    <row r="1" spans="1:2">
      <c r="A1" s="13" t="s">
        <v>0</v>
      </c>
      <c r="B1" s="14"/>
    </row>
    <row r="2" ht="20.25" spans="1:2">
      <c r="A2" s="15"/>
      <c r="B2" s="16"/>
    </row>
    <row r="3" ht="20.25" spans="1:1">
      <c r="A3" t="s">
        <v>1</v>
      </c>
    </row>
    <row r="4" ht="20.25" spans="3:50">
      <c r="C4" s="21" t="s">
        <v>0</v>
      </c>
      <c r="D4" s="99"/>
      <c r="E4" s="99"/>
      <c r="F4" s="100"/>
      <c r="G4" s="21" t="s">
        <v>2</v>
      </c>
      <c r="H4" s="99"/>
      <c r="I4" s="99"/>
      <c r="J4" s="100"/>
      <c r="K4" s="21" t="s">
        <v>3</v>
      </c>
      <c r="L4" s="99"/>
      <c r="M4" s="99"/>
      <c r="N4" s="100"/>
      <c r="O4" s="21" t="s">
        <v>4</v>
      </c>
      <c r="P4" s="99"/>
      <c r="Q4" s="99"/>
      <c r="R4" s="100"/>
      <c r="S4" s="21" t="s">
        <v>5</v>
      </c>
      <c r="T4" s="99"/>
      <c r="U4" s="99"/>
      <c r="V4" s="100"/>
      <c r="W4" s="21" t="s">
        <v>6</v>
      </c>
      <c r="X4" s="99"/>
      <c r="Y4" s="99"/>
      <c r="Z4" s="100"/>
      <c r="AA4" s="21" t="s">
        <v>7</v>
      </c>
      <c r="AB4" s="99"/>
      <c r="AC4" s="99"/>
      <c r="AD4" s="100"/>
      <c r="AE4" s="21" t="s">
        <v>8</v>
      </c>
      <c r="AF4" s="99"/>
      <c r="AG4" s="99"/>
      <c r="AH4" s="100"/>
      <c r="AI4" s="21" t="s">
        <v>9</v>
      </c>
      <c r="AJ4" s="99"/>
      <c r="AK4" s="99"/>
      <c r="AL4" s="100"/>
      <c r="AM4" s="21" t="s">
        <v>10</v>
      </c>
      <c r="AN4" s="99"/>
      <c r="AO4" s="99"/>
      <c r="AP4" s="100"/>
      <c r="AQ4" s="21" t="s">
        <v>11</v>
      </c>
      <c r="AR4" s="99"/>
      <c r="AS4" s="99"/>
      <c r="AT4" s="100"/>
      <c r="AU4" s="21" t="s">
        <v>12</v>
      </c>
      <c r="AV4" s="99"/>
      <c r="AW4" s="99"/>
      <c r="AX4" s="100"/>
    </row>
    <row r="5" ht="31.5" customHeight="1" spans="3:51">
      <c r="C5" s="17" t="s">
        <v>13</v>
      </c>
      <c r="D5" s="18" t="s">
        <v>14</v>
      </c>
      <c r="E5" s="18" t="s">
        <v>15</v>
      </c>
      <c r="F5" s="101" t="s">
        <v>16</v>
      </c>
      <c r="G5" s="17" t="s">
        <v>13</v>
      </c>
      <c r="H5" s="18" t="s">
        <v>14</v>
      </c>
      <c r="I5" s="18" t="s">
        <v>15</v>
      </c>
      <c r="J5" s="101" t="s">
        <v>16</v>
      </c>
      <c r="K5" s="17" t="s">
        <v>13</v>
      </c>
      <c r="L5" s="18" t="s">
        <v>14</v>
      </c>
      <c r="M5" s="18" t="s">
        <v>15</v>
      </c>
      <c r="N5" s="101" t="s">
        <v>16</v>
      </c>
      <c r="O5" s="17" t="s">
        <v>13</v>
      </c>
      <c r="P5" s="18" t="s">
        <v>14</v>
      </c>
      <c r="Q5" s="18" t="s">
        <v>15</v>
      </c>
      <c r="R5" s="101" t="s">
        <v>16</v>
      </c>
      <c r="S5" s="17" t="s">
        <v>13</v>
      </c>
      <c r="T5" s="18" t="s">
        <v>14</v>
      </c>
      <c r="U5" s="18" t="s">
        <v>15</v>
      </c>
      <c r="V5" s="101" t="s">
        <v>16</v>
      </c>
      <c r="W5" s="17" t="s">
        <v>13</v>
      </c>
      <c r="X5" s="18" t="s">
        <v>14</v>
      </c>
      <c r="Y5" s="18" t="s">
        <v>15</v>
      </c>
      <c r="Z5" s="101" t="s">
        <v>16</v>
      </c>
      <c r="AA5" s="17" t="s">
        <v>13</v>
      </c>
      <c r="AB5" s="18" t="s">
        <v>14</v>
      </c>
      <c r="AC5" s="18" t="s">
        <v>15</v>
      </c>
      <c r="AD5" s="101" t="s">
        <v>16</v>
      </c>
      <c r="AE5" s="17" t="s">
        <v>13</v>
      </c>
      <c r="AF5" s="18" t="s">
        <v>14</v>
      </c>
      <c r="AG5" s="18" t="s">
        <v>15</v>
      </c>
      <c r="AH5" s="101" t="s">
        <v>16</v>
      </c>
      <c r="AI5" s="17" t="s">
        <v>13</v>
      </c>
      <c r="AJ5" s="18" t="s">
        <v>14</v>
      </c>
      <c r="AK5" s="18" t="s">
        <v>15</v>
      </c>
      <c r="AL5" s="101" t="s">
        <v>16</v>
      </c>
      <c r="AM5" s="17" t="s">
        <v>13</v>
      </c>
      <c r="AN5" s="18" t="s">
        <v>14</v>
      </c>
      <c r="AO5" s="18" t="s">
        <v>15</v>
      </c>
      <c r="AP5" s="101" t="s">
        <v>16</v>
      </c>
      <c r="AQ5" s="17" t="s">
        <v>13</v>
      </c>
      <c r="AR5" s="18" t="s">
        <v>14</v>
      </c>
      <c r="AS5" s="18" t="s">
        <v>15</v>
      </c>
      <c r="AT5" s="101" t="s">
        <v>16</v>
      </c>
      <c r="AU5" s="17" t="s">
        <v>13</v>
      </c>
      <c r="AV5" s="18" t="s">
        <v>14</v>
      </c>
      <c r="AW5" s="18" t="s">
        <v>15</v>
      </c>
      <c r="AX5" s="155" t="s">
        <v>16</v>
      </c>
      <c r="AY5" s="86"/>
    </row>
    <row r="6" ht="20.25" hidden="1" spans="2:50">
      <c r="B6" s="52"/>
      <c r="C6" s="102">
        <v>1</v>
      </c>
      <c r="D6" s="103">
        <v>8</v>
      </c>
      <c r="E6" s="103">
        <v>15</v>
      </c>
      <c r="F6" s="104">
        <v>22</v>
      </c>
      <c r="G6" s="102">
        <v>1</v>
      </c>
      <c r="H6" s="103">
        <v>8</v>
      </c>
      <c r="I6" s="103">
        <v>15</v>
      </c>
      <c r="J6" s="104">
        <v>22</v>
      </c>
      <c r="K6" s="102">
        <v>1</v>
      </c>
      <c r="L6" s="103">
        <v>8</v>
      </c>
      <c r="M6" s="103">
        <v>15</v>
      </c>
      <c r="N6" s="104">
        <v>22</v>
      </c>
      <c r="O6" s="102">
        <v>1</v>
      </c>
      <c r="P6" s="103">
        <v>8</v>
      </c>
      <c r="Q6" s="103">
        <v>15</v>
      </c>
      <c r="R6" s="104">
        <v>22</v>
      </c>
      <c r="S6" s="102">
        <v>1</v>
      </c>
      <c r="T6" s="103">
        <v>8</v>
      </c>
      <c r="U6" s="103">
        <v>15</v>
      </c>
      <c r="V6" s="104">
        <v>22</v>
      </c>
      <c r="W6" s="102">
        <v>1</v>
      </c>
      <c r="X6" s="103">
        <v>8</v>
      </c>
      <c r="Y6" s="103">
        <v>15</v>
      </c>
      <c r="Z6" s="104">
        <v>22</v>
      </c>
      <c r="AA6" s="102">
        <v>1</v>
      </c>
      <c r="AB6" s="103">
        <v>8</v>
      </c>
      <c r="AC6" s="103">
        <v>15</v>
      </c>
      <c r="AD6" s="104">
        <v>22</v>
      </c>
      <c r="AE6" s="102">
        <v>1</v>
      </c>
      <c r="AF6" s="103">
        <v>8</v>
      </c>
      <c r="AG6" s="103">
        <v>15</v>
      </c>
      <c r="AH6" s="104">
        <v>22</v>
      </c>
      <c r="AI6" s="102">
        <v>1</v>
      </c>
      <c r="AJ6" s="103">
        <v>8</v>
      </c>
      <c r="AK6" s="103">
        <v>15</v>
      </c>
      <c r="AL6" s="104">
        <v>22</v>
      </c>
      <c r="AM6" s="102">
        <v>1</v>
      </c>
      <c r="AN6" s="103">
        <v>8</v>
      </c>
      <c r="AO6" s="103">
        <v>15</v>
      </c>
      <c r="AP6" s="104">
        <v>22</v>
      </c>
      <c r="AQ6" s="102">
        <v>1</v>
      </c>
      <c r="AR6" s="103">
        <v>8</v>
      </c>
      <c r="AS6" s="103">
        <v>15</v>
      </c>
      <c r="AT6" s="104">
        <v>22</v>
      </c>
      <c r="AU6" s="102">
        <v>1</v>
      </c>
      <c r="AV6" s="103">
        <v>8</v>
      </c>
      <c r="AW6" s="103">
        <v>15</v>
      </c>
      <c r="AX6" s="104">
        <v>22</v>
      </c>
    </row>
    <row r="7" ht="20.25" hidden="1" spans="2:50">
      <c r="B7" s="87"/>
      <c r="C7" s="102">
        <v>1</v>
      </c>
      <c r="D7" s="103">
        <v>1</v>
      </c>
      <c r="E7" s="103">
        <v>1</v>
      </c>
      <c r="F7" s="104">
        <v>1</v>
      </c>
      <c r="G7" s="102">
        <v>2</v>
      </c>
      <c r="H7" s="103">
        <v>2</v>
      </c>
      <c r="I7" s="103">
        <v>2</v>
      </c>
      <c r="J7" s="104">
        <v>2</v>
      </c>
      <c r="K7" s="102">
        <v>3</v>
      </c>
      <c r="L7" s="103">
        <v>3</v>
      </c>
      <c r="M7" s="103">
        <v>3</v>
      </c>
      <c r="N7" s="148">
        <v>3</v>
      </c>
      <c r="O7" s="102">
        <v>4</v>
      </c>
      <c r="P7" s="103">
        <v>4</v>
      </c>
      <c r="Q7" s="153">
        <v>4</v>
      </c>
      <c r="R7" s="148">
        <v>4</v>
      </c>
      <c r="S7" s="153">
        <v>5</v>
      </c>
      <c r="T7" s="103">
        <v>5</v>
      </c>
      <c r="U7" s="153">
        <v>5</v>
      </c>
      <c r="V7" s="148">
        <v>5</v>
      </c>
      <c r="W7" s="102">
        <v>6</v>
      </c>
      <c r="X7" s="153">
        <v>6</v>
      </c>
      <c r="Y7" s="154">
        <v>6</v>
      </c>
      <c r="Z7" s="148">
        <v>6</v>
      </c>
      <c r="AA7" s="102">
        <v>7</v>
      </c>
      <c r="AB7" s="103">
        <v>7</v>
      </c>
      <c r="AC7" s="103">
        <v>7</v>
      </c>
      <c r="AD7" s="104">
        <v>7</v>
      </c>
      <c r="AE7" s="102">
        <v>8</v>
      </c>
      <c r="AF7" s="103">
        <v>8</v>
      </c>
      <c r="AG7" s="103">
        <v>8</v>
      </c>
      <c r="AH7" s="104">
        <v>8</v>
      </c>
      <c r="AI7" s="153">
        <v>9</v>
      </c>
      <c r="AJ7" s="154">
        <v>9</v>
      </c>
      <c r="AK7" s="154">
        <v>9</v>
      </c>
      <c r="AL7" s="148">
        <v>9</v>
      </c>
      <c r="AM7" s="102">
        <v>10</v>
      </c>
      <c r="AN7" s="103">
        <v>10</v>
      </c>
      <c r="AO7" s="153">
        <v>10</v>
      </c>
      <c r="AP7" s="148">
        <v>10</v>
      </c>
      <c r="AQ7" s="153">
        <v>11</v>
      </c>
      <c r="AR7" s="154">
        <v>11</v>
      </c>
      <c r="AS7" s="103">
        <v>11</v>
      </c>
      <c r="AT7" s="104">
        <v>11</v>
      </c>
      <c r="AU7" s="153">
        <v>12</v>
      </c>
      <c r="AV7" s="154">
        <v>12</v>
      </c>
      <c r="AW7" s="154">
        <v>12</v>
      </c>
      <c r="AX7" s="148">
        <v>12</v>
      </c>
    </row>
    <row r="8" ht="20.25" spans="1:50">
      <c r="A8" s="105" t="str">
        <f>A1</f>
        <v>C</v>
      </c>
      <c r="B8" s="56" t="s">
        <v>13</v>
      </c>
      <c r="C8" s="76" t="str">
        <f ca="1">MID(INDIRECT($B$8&amp;"!A"&amp;C$6),C$7,1)</f>
        <v>0</v>
      </c>
      <c r="D8" s="76" t="str">
        <f ca="1" t="shared" ref="D8:AX8" si="0">MID(INDIRECT($B$8&amp;"!A"&amp;D$6),D$7,1)</f>
        <v>1</v>
      </c>
      <c r="E8" s="76" t="str">
        <f ca="1" t="shared" si="0"/>
        <v>2</v>
      </c>
      <c r="F8" s="95" t="str">
        <f ca="1" t="shared" si="0"/>
        <v>1</v>
      </c>
      <c r="G8" s="73" t="str">
        <f ca="1" t="shared" si="0"/>
        <v>3</v>
      </c>
      <c r="H8" s="76" t="str">
        <f ca="1" t="shared" si="0"/>
        <v>2</v>
      </c>
      <c r="I8" s="76" t="str">
        <f ca="1" t="shared" si="0"/>
        <v>1</v>
      </c>
      <c r="J8" s="95" t="str">
        <f ca="1" t="shared" si="0"/>
        <v>2</v>
      </c>
      <c r="K8" s="73" t="str">
        <f ca="1" t="shared" si="0"/>
        <v>1</v>
      </c>
      <c r="L8" s="76" t="str">
        <f ca="1" t="shared" si="0"/>
        <v>1</v>
      </c>
      <c r="M8" s="76" t="str">
        <f ca="1" t="shared" si="0"/>
        <v>2</v>
      </c>
      <c r="N8" s="95" t="str">
        <f ca="1" t="shared" si="0"/>
        <v>1</v>
      </c>
      <c r="O8" s="73" t="str">
        <f ca="1" t="shared" si="0"/>
        <v>1</v>
      </c>
      <c r="P8" s="76" t="str">
        <f ca="1" t="shared" si="0"/>
        <v>2</v>
      </c>
      <c r="Q8" s="76" t="str">
        <f ca="1" t="shared" si="0"/>
        <v>2</v>
      </c>
      <c r="R8" s="95" t="str">
        <f ca="1" t="shared" si="0"/>
        <v>2</v>
      </c>
      <c r="S8" s="73" t="str">
        <f ca="1" t="shared" si="0"/>
        <v>2</v>
      </c>
      <c r="T8" s="76" t="str">
        <f ca="1" t="shared" si="0"/>
        <v>1</v>
      </c>
      <c r="U8" s="76" t="str">
        <f ca="1" t="shared" si="0"/>
        <v>0</v>
      </c>
      <c r="V8" s="95" t="str">
        <f ca="1" t="shared" si="0"/>
        <v>／</v>
      </c>
      <c r="W8" s="73" t="str">
        <f ca="1" t="shared" si="0"/>
        <v>1</v>
      </c>
      <c r="X8" s="76" t="str">
        <f ca="1" t="shared" si="0"/>
        <v>2</v>
      </c>
      <c r="Y8" s="76" t="str">
        <f ca="1" t="shared" si="0"/>
        <v>3</v>
      </c>
      <c r="Z8" s="95" t="str">
        <f ca="1" t="shared" si="0"/>
        <v>／</v>
      </c>
      <c r="AA8" s="73" t="str">
        <f ca="1" t="shared" si="0"/>
        <v>2</v>
      </c>
      <c r="AB8" s="76" t="str">
        <f ca="1" t="shared" si="0"/>
        <v>2</v>
      </c>
      <c r="AC8" s="76" t="str">
        <f ca="1" t="shared" si="0"/>
        <v>1</v>
      </c>
      <c r="AD8" s="95" t="str">
        <f ca="1" t="shared" si="0"/>
        <v>／</v>
      </c>
      <c r="AE8" s="73" t="str">
        <f ca="1" t="shared" si="0"/>
        <v>1</v>
      </c>
      <c r="AF8" s="76" t="str">
        <f ca="1" t="shared" si="0"/>
        <v>0</v>
      </c>
      <c r="AG8" s="76" t="str">
        <f ca="1" t="shared" si="0"/>
        <v>1</v>
      </c>
      <c r="AH8" s="95" t="str">
        <f ca="1" t="shared" si="0"/>
        <v>／</v>
      </c>
      <c r="AI8" s="73" t="str">
        <f ca="1" t="shared" si="0"/>
        <v>2</v>
      </c>
      <c r="AJ8" s="76" t="str">
        <f ca="1" t="shared" si="0"/>
        <v>3</v>
      </c>
      <c r="AK8" s="76" t="str">
        <f ca="1" t="shared" si="0"/>
        <v>2</v>
      </c>
      <c r="AL8" s="95" t="str">
        <f ca="1" t="shared" si="0"/>
        <v>／</v>
      </c>
      <c r="AM8" s="73" t="str">
        <f ca="1" t="shared" si="0"/>
        <v>1</v>
      </c>
      <c r="AN8" s="76" t="str">
        <f ca="1" t="shared" si="0"/>
        <v>0</v>
      </c>
      <c r="AO8" s="76" t="str">
        <f ca="1" t="shared" si="0"/>
        <v>1</v>
      </c>
      <c r="AP8" s="95" t="str">
        <f ca="1" t="shared" si="0"/>
        <v>／</v>
      </c>
      <c r="AQ8" s="73" t="str">
        <f ca="1" t="shared" si="0"/>
        <v>1</v>
      </c>
      <c r="AR8" s="76" t="str">
        <f ca="1" t="shared" si="0"/>
        <v>2</v>
      </c>
      <c r="AS8" s="76" t="str">
        <f ca="1" t="shared" si="0"/>
        <v>1</v>
      </c>
      <c r="AT8" s="95" t="str">
        <f ca="1" t="shared" si="0"/>
        <v>／</v>
      </c>
      <c r="AU8" s="73" t="str">
        <f ca="1" t="shared" si="0"/>
        <v>3</v>
      </c>
      <c r="AV8" s="76" t="str">
        <f ca="1" t="shared" si="0"/>
        <v>2</v>
      </c>
      <c r="AW8" s="76" t="str">
        <f ca="1" t="shared" si="0"/>
        <v>2</v>
      </c>
      <c r="AX8" s="95" t="str">
        <f ca="1" t="shared" si="0"/>
        <v>／</v>
      </c>
    </row>
    <row r="9" ht="20.25" spans="1:50">
      <c r="A9" s="106"/>
      <c r="B9" s="56" t="s">
        <v>14</v>
      </c>
      <c r="C9" s="76" t="str">
        <f ca="1">MID(INDIRECT($B$9&amp;"!A"&amp;C$6),C$7,1)</f>
        <v>1</v>
      </c>
      <c r="D9" s="76" t="str">
        <f ca="1" t="shared" ref="D9:AX9" si="1">MID(INDIRECT($B$9&amp;"!A"&amp;D$6),D$7,1)</f>
        <v>0</v>
      </c>
      <c r="E9" s="76" t="str">
        <f ca="1" t="shared" si="1"/>
        <v>1</v>
      </c>
      <c r="F9" s="95" t="str">
        <f ca="1" t="shared" si="1"/>
        <v>2</v>
      </c>
      <c r="G9" s="73" t="str">
        <f ca="1" t="shared" si="1"/>
        <v>2</v>
      </c>
      <c r="H9" s="76" t="str">
        <f ca="1" t="shared" si="1"/>
        <v>3</v>
      </c>
      <c r="I9" s="76" t="str">
        <f ca="1" t="shared" si="1"/>
        <v>2</v>
      </c>
      <c r="J9" s="95" t="str">
        <f ca="1" t="shared" si="1"/>
        <v>1</v>
      </c>
      <c r="K9" s="73" t="str">
        <f ca="1" t="shared" si="1"/>
        <v>2</v>
      </c>
      <c r="L9" s="76" t="str">
        <f ca="1" t="shared" si="1"/>
        <v>1</v>
      </c>
      <c r="M9" s="76" t="str">
        <f ca="1" t="shared" si="1"/>
        <v>2</v>
      </c>
      <c r="N9" s="95" t="str">
        <f ca="1" t="shared" si="1"/>
        <v>2</v>
      </c>
      <c r="O9" s="73" t="str">
        <f ca="1" t="shared" si="1"/>
        <v>0</v>
      </c>
      <c r="P9" s="76" t="str">
        <f ca="1" t="shared" si="1"/>
        <v>1</v>
      </c>
      <c r="Q9" s="76" t="str">
        <f ca="1" t="shared" si="1"/>
        <v>1</v>
      </c>
      <c r="R9" s="95" t="str">
        <f ca="1" t="shared" si="1"/>
        <v>1</v>
      </c>
      <c r="S9" s="73" t="str">
        <f ca="1" t="shared" si="1"/>
        <v>3</v>
      </c>
      <c r="T9" s="76" t="str">
        <f ca="1" t="shared" si="1"/>
        <v>2</v>
      </c>
      <c r="U9" s="76" t="str">
        <f ca="1" t="shared" si="1"/>
        <v>1</v>
      </c>
      <c r="V9" s="95" t="str">
        <f ca="1" t="shared" si="1"/>
        <v>／</v>
      </c>
      <c r="W9" s="73" t="str">
        <f ca="1" t="shared" si="1"/>
        <v>0</v>
      </c>
      <c r="X9" s="76" t="str">
        <f ca="1" t="shared" si="1"/>
        <v>1</v>
      </c>
      <c r="Y9" s="76" t="str">
        <f ca="1" t="shared" si="1"/>
        <v>2</v>
      </c>
      <c r="Z9" s="95" t="str">
        <f ca="1" t="shared" si="1"/>
        <v>／</v>
      </c>
      <c r="AA9" s="73" t="str">
        <f ca="1" t="shared" si="1"/>
        <v>2</v>
      </c>
      <c r="AB9" s="76" t="str">
        <f ca="1" t="shared" si="1"/>
        <v>2</v>
      </c>
      <c r="AC9" s="76" t="str">
        <f ca="1" t="shared" si="1"/>
        <v>1</v>
      </c>
      <c r="AD9" s="95" t="str">
        <f ca="1" t="shared" si="1"/>
        <v>／</v>
      </c>
      <c r="AE9" s="73" t="str">
        <f ca="1" t="shared" si="1"/>
        <v>2</v>
      </c>
      <c r="AF9" s="76" t="str">
        <f ca="1" t="shared" si="1"/>
        <v>1</v>
      </c>
      <c r="AG9" s="76" t="str">
        <f ca="1" t="shared" si="1"/>
        <v>1</v>
      </c>
      <c r="AH9" s="95" t="str">
        <f ca="1" t="shared" si="1"/>
        <v>／</v>
      </c>
      <c r="AI9" s="73" t="str">
        <f ca="1" t="shared" si="1"/>
        <v>1</v>
      </c>
      <c r="AJ9" s="76" t="str">
        <f ca="1" t="shared" si="1"/>
        <v>2</v>
      </c>
      <c r="AK9" s="76" t="str">
        <f ca="1" t="shared" si="1"/>
        <v>3</v>
      </c>
      <c r="AL9" s="95" t="str">
        <f ca="1" t="shared" si="1"/>
        <v>／</v>
      </c>
      <c r="AM9" s="73" t="str">
        <f ca="1" t="shared" si="1"/>
        <v>2</v>
      </c>
      <c r="AN9" s="76" t="str">
        <f ca="1" t="shared" si="1"/>
        <v>1</v>
      </c>
      <c r="AO9" s="76" t="str">
        <f ca="1" t="shared" si="1"/>
        <v>0</v>
      </c>
      <c r="AP9" s="95" t="str">
        <f ca="1" t="shared" si="1"/>
        <v>／</v>
      </c>
      <c r="AQ9" s="73" t="str">
        <f ca="1" t="shared" si="1"/>
        <v>1</v>
      </c>
      <c r="AR9" s="76" t="str">
        <f ca="1" t="shared" si="1"/>
        <v>1</v>
      </c>
      <c r="AS9" s="76" t="str">
        <f ca="1" t="shared" si="1"/>
        <v>2</v>
      </c>
      <c r="AT9" s="95" t="str">
        <f ca="1" t="shared" si="1"/>
        <v>／</v>
      </c>
      <c r="AU9" s="73" t="str">
        <f ca="1" t="shared" si="1"/>
        <v>2</v>
      </c>
      <c r="AV9" s="76" t="str">
        <f ca="1" t="shared" si="1"/>
        <v>3</v>
      </c>
      <c r="AW9" s="76" t="str">
        <f ca="1" t="shared" si="1"/>
        <v>2</v>
      </c>
      <c r="AX9" s="95" t="str">
        <f ca="1" t="shared" si="1"/>
        <v>／</v>
      </c>
    </row>
    <row r="10" ht="20.25" spans="1:50">
      <c r="A10" s="106"/>
      <c r="B10" s="56" t="s">
        <v>15</v>
      </c>
      <c r="C10" s="76" t="str">
        <f ca="1">MID(INDIRECT($B$10&amp;"!A"&amp;C$6),C$7,1)</f>
        <v>2</v>
      </c>
      <c r="D10" s="76" t="str">
        <f>MID(dim!$A$8,1,1)</f>
        <v>1</v>
      </c>
      <c r="E10" s="76" t="str">
        <f>MID(dim!$A$15,1,1)</f>
        <v>0</v>
      </c>
      <c r="F10" s="95" t="str">
        <f>MID(dim!$A$22,1,1)</f>
        <v>1</v>
      </c>
      <c r="G10" s="73" t="str">
        <f>MID(dim!$A$1,2,1)</f>
        <v>2</v>
      </c>
      <c r="H10" s="76" t="str">
        <f>MID(dim!$A$8,2,1)</f>
        <v>2</v>
      </c>
      <c r="I10" s="76" t="str">
        <f>MID(dim!$A$15,2,1)</f>
        <v>3</v>
      </c>
      <c r="J10" s="95" t="str">
        <f>MID(dim!$A$22,2,1)</f>
        <v>2</v>
      </c>
      <c r="K10" s="73" t="str">
        <f>MID(dim!$A$1,3,1)</f>
        <v>1</v>
      </c>
      <c r="L10" s="76" t="str">
        <f>MID(dim!$A$8,3,1)</f>
        <v>2</v>
      </c>
      <c r="M10" s="76" t="str">
        <f>MID(dim!$A$15,3,1)</f>
        <v>2</v>
      </c>
      <c r="N10" s="95" t="str">
        <f>MID(dim!$A$22,3,1)</f>
        <v>1</v>
      </c>
      <c r="O10" s="73" t="str">
        <f>MID(dim!$A$1,4,1)</f>
        <v>1</v>
      </c>
      <c r="P10" s="76" t="str">
        <f>MID(dim!$A$8,4,1)</f>
        <v>0</v>
      </c>
      <c r="Q10" s="76" t="str">
        <f>MID(dim!$A$15,4,1)</f>
        <v>0</v>
      </c>
      <c r="R10" s="95" t="str">
        <f>MID(dim!$A$22,4,1)</f>
        <v>2</v>
      </c>
      <c r="S10" s="73" t="str">
        <f>MID(dim!$A$1,5,1)</f>
        <v>2</v>
      </c>
      <c r="T10" s="76" t="str">
        <f>MID(dim!$A$8,5,1)</f>
        <v>3</v>
      </c>
      <c r="U10" s="76" t="str">
        <f>MID(dim!$A$15,5,1)</f>
        <v>2</v>
      </c>
      <c r="V10" s="95" t="str">
        <f>MID(dim!$A$22,5,1)</f>
        <v>／</v>
      </c>
      <c r="W10" s="73" t="str">
        <f>MID(dim!$A$1,6,1)</f>
        <v>1</v>
      </c>
      <c r="X10" s="76" t="str">
        <f>MID(dim!$A$8,6,1)</f>
        <v>1</v>
      </c>
      <c r="Y10" s="76" t="str">
        <f>MID(dim!$A$15,6,1)</f>
        <v>2</v>
      </c>
      <c r="Z10" s="95" t="str">
        <f>MID(dim!$A$22,6,1)</f>
        <v>／</v>
      </c>
      <c r="AA10" s="73" t="str">
        <f>MID(dim!$A$1,7,1)</f>
        <v>1</v>
      </c>
      <c r="AB10" s="76" t="str">
        <f>MID(dim!$A$8,7,1)</f>
        <v>1</v>
      </c>
      <c r="AC10" s="76" t="str">
        <f>MID(dim!$A$15,7,1)</f>
        <v>0</v>
      </c>
      <c r="AD10" s="95" t="str">
        <f>MID(dim!$A$22,7,1)</f>
        <v>／</v>
      </c>
      <c r="AE10" s="73" t="str">
        <f>MID(dim!$A$1,8,1)</f>
        <v>3</v>
      </c>
      <c r="AF10" s="76" t="str">
        <f>MID(dim!$A$8,8,1)</f>
        <v>2</v>
      </c>
      <c r="AG10" s="76" t="str">
        <f>MID(dim!$A$15,8,1)</f>
        <v>2</v>
      </c>
      <c r="AH10" s="95" t="str">
        <f>MID(dim!$A$22,8,1)</f>
        <v>／</v>
      </c>
      <c r="AI10" s="73" t="str">
        <f>MID(dim!$A$1,9,1)</f>
        <v>0</v>
      </c>
      <c r="AJ10" s="76" t="str">
        <f>MID(dim!$A$8,9,1)</f>
        <v>1</v>
      </c>
      <c r="AK10" s="76" t="str">
        <f>MID(dim!$A$15,9,1)</f>
        <v>2</v>
      </c>
      <c r="AL10" s="95" t="str">
        <f>MID(dim!$A$22,9,1)</f>
        <v>／</v>
      </c>
      <c r="AM10" s="73" t="str">
        <f>MID(dim!$A$1,10,1)</f>
        <v>2</v>
      </c>
      <c r="AN10" s="76" t="str">
        <f>MID(dim!$A$8,10,1)</f>
        <v>1</v>
      </c>
      <c r="AO10" s="76" t="str">
        <f>MID(dim!$A$15,10,1)</f>
        <v>0</v>
      </c>
      <c r="AP10" s="95" t="str">
        <f>MID(dim!$A$22,10,1)</f>
        <v>／</v>
      </c>
      <c r="AQ10" s="73" t="str">
        <f>MID(dim!$A$1,11,1)</f>
        <v>2</v>
      </c>
      <c r="AR10" s="76" t="str">
        <f>MID(dim!$A$8,11,1)</f>
        <v>2</v>
      </c>
      <c r="AS10" s="76" t="str">
        <f>MID(dim!$A$15,11,1)</f>
        <v>2</v>
      </c>
      <c r="AT10" s="95" t="str">
        <f>MID(dim!$A$22,11,1)</f>
        <v>／</v>
      </c>
      <c r="AU10" s="73" t="str">
        <f>MID(dim!$A$1,12,1)</f>
        <v>1</v>
      </c>
      <c r="AV10" s="76" t="str">
        <f>MID(dim!$A$8,12,1)</f>
        <v>2</v>
      </c>
      <c r="AW10" s="76" t="str">
        <f>MID(dim!$A$15,12,1)</f>
        <v>3</v>
      </c>
      <c r="AX10" s="95" t="str">
        <f>MID(dim!$A$22,12,1)</f>
        <v>／</v>
      </c>
    </row>
    <row r="11" ht="20.25" spans="1:50">
      <c r="A11" s="107"/>
      <c r="B11" s="163" t="s">
        <v>16</v>
      </c>
      <c r="C11" s="76" t="str">
        <f ca="1">MID(INDIRECT($B$11&amp;"!A"&amp;C$6),C$7,1)</f>
        <v>1</v>
      </c>
      <c r="D11" s="76" t="str">
        <f ca="1" t="shared" ref="D11:AX11" si="2">MID(INDIRECT($B$11&amp;"!A"&amp;D$6),D$7,1)</f>
        <v>2</v>
      </c>
      <c r="E11" s="76" t="str">
        <f ca="1" t="shared" si="2"/>
        <v>1</v>
      </c>
      <c r="F11" s="95" t="str">
        <f ca="1" t="shared" si="2"/>
        <v>0</v>
      </c>
      <c r="G11" s="73" t="str">
        <f ca="1" t="shared" si="2"/>
        <v>2</v>
      </c>
      <c r="H11" s="76" t="str">
        <f ca="1" t="shared" si="2"/>
        <v>1</v>
      </c>
      <c r="I11" s="76" t="str">
        <f ca="1" t="shared" si="2"/>
        <v>2</v>
      </c>
      <c r="J11" s="95" t="str">
        <f ca="1" t="shared" si="2"/>
        <v>3</v>
      </c>
      <c r="K11" s="73" t="str">
        <f ca="1" t="shared" si="2"/>
        <v>1</v>
      </c>
      <c r="L11" s="76" t="str">
        <f ca="1" t="shared" si="2"/>
        <v>2</v>
      </c>
      <c r="M11" s="76" t="str">
        <f ca="1" t="shared" si="2"/>
        <v>1</v>
      </c>
      <c r="N11" s="95" t="str">
        <f ca="1" t="shared" si="2"/>
        <v>0</v>
      </c>
      <c r="O11" s="73" t="str">
        <f ca="1" t="shared" si="2"/>
        <v>2</v>
      </c>
      <c r="P11" s="76" t="str">
        <f ca="1" t="shared" si="2"/>
        <v>1</v>
      </c>
      <c r="Q11" s="76" t="str">
        <f ca="1" t="shared" si="2"/>
        <v>2</v>
      </c>
      <c r="R11" s="95" t="str">
        <f ca="1" t="shared" si="2"/>
        <v>3</v>
      </c>
      <c r="S11" s="73" t="str">
        <f ca="1" t="shared" si="2"/>
        <v>1</v>
      </c>
      <c r="T11" s="76" t="str">
        <f ca="1" t="shared" si="2"/>
        <v>2</v>
      </c>
      <c r="U11" s="76" t="str">
        <f ca="1" t="shared" si="2"/>
        <v>1</v>
      </c>
      <c r="V11" s="95" t="str">
        <f ca="1" t="shared" si="2"/>
        <v>／</v>
      </c>
      <c r="W11" s="73" t="str">
        <f ca="1" t="shared" si="2"/>
        <v>2</v>
      </c>
      <c r="X11" s="76" t="str">
        <f ca="1" t="shared" si="2"/>
        <v>1</v>
      </c>
      <c r="Y11" s="76" t="str">
        <f ca="1" t="shared" si="2"/>
        <v>2</v>
      </c>
      <c r="Z11" s="95" t="str">
        <f ca="1" t="shared" si="2"/>
        <v>／</v>
      </c>
      <c r="AA11" s="73" t="str">
        <f ca="1" t="shared" si="2"/>
        <v>1</v>
      </c>
      <c r="AB11" s="76" t="str">
        <f ca="1" t="shared" si="2"/>
        <v>2</v>
      </c>
      <c r="AC11" s="76" t="str">
        <f ca="1" t="shared" si="2"/>
        <v>1</v>
      </c>
      <c r="AD11" s="95" t="str">
        <f ca="1" t="shared" si="2"/>
        <v>／</v>
      </c>
      <c r="AE11" s="73" t="str">
        <f ca="1" t="shared" si="2"/>
        <v>2</v>
      </c>
      <c r="AF11" s="76" t="str">
        <f ca="1" t="shared" si="2"/>
        <v>1</v>
      </c>
      <c r="AG11" s="76" t="str">
        <f ca="1" t="shared" si="2"/>
        <v>2</v>
      </c>
      <c r="AH11" s="95" t="str">
        <f ca="1" t="shared" si="2"/>
        <v>／</v>
      </c>
      <c r="AI11" s="73" t="str">
        <f ca="1" t="shared" si="2"/>
        <v>1</v>
      </c>
      <c r="AJ11" s="76" t="str">
        <f ca="1" t="shared" si="2"/>
        <v>2</v>
      </c>
      <c r="AK11" s="76" t="str">
        <f ca="1" t="shared" si="2"/>
        <v>1</v>
      </c>
      <c r="AL11" s="95" t="str">
        <f ca="1" t="shared" si="2"/>
        <v>／</v>
      </c>
      <c r="AM11" s="73" t="str">
        <f ca="1" t="shared" si="2"/>
        <v>2</v>
      </c>
      <c r="AN11" s="76" t="str">
        <f ca="1" t="shared" si="2"/>
        <v>1</v>
      </c>
      <c r="AO11" s="76" t="str">
        <f ca="1" t="shared" si="2"/>
        <v>2</v>
      </c>
      <c r="AP11" s="95" t="str">
        <f ca="1" t="shared" si="2"/>
        <v>／</v>
      </c>
      <c r="AQ11" s="73" t="str">
        <f ca="1" t="shared" si="2"/>
        <v>1</v>
      </c>
      <c r="AR11" s="76" t="str">
        <f ca="1" t="shared" si="2"/>
        <v>2</v>
      </c>
      <c r="AS11" s="76" t="str">
        <f ca="1" t="shared" si="2"/>
        <v>1</v>
      </c>
      <c r="AT11" s="95" t="str">
        <f ca="1" t="shared" si="2"/>
        <v>／</v>
      </c>
      <c r="AU11" s="73" t="str">
        <f ca="1" t="shared" si="2"/>
        <v>2</v>
      </c>
      <c r="AV11" s="76" t="str">
        <f ca="1" t="shared" si="2"/>
        <v>1</v>
      </c>
      <c r="AW11" s="76" t="str">
        <f ca="1" t="shared" si="2"/>
        <v>2</v>
      </c>
      <c r="AX11" s="95" t="str">
        <f ca="1" t="shared" si="2"/>
        <v>／</v>
      </c>
    </row>
    <row r="12" spans="1:50">
      <c r="A12" s="61"/>
      <c r="B12" s="4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</row>
    <row r="13" ht="20.25" spans="1:1">
      <c r="A13" t="s">
        <v>17</v>
      </c>
    </row>
    <row r="14" ht="20.25" spans="3:50">
      <c r="C14" s="21" t="s">
        <v>0</v>
      </c>
      <c r="D14" s="99"/>
      <c r="E14" s="99"/>
      <c r="F14" s="100"/>
      <c r="G14" s="21" t="s">
        <v>2</v>
      </c>
      <c r="H14" s="99"/>
      <c r="I14" s="99"/>
      <c r="J14" s="100"/>
      <c r="K14" s="21" t="s">
        <v>3</v>
      </c>
      <c r="L14" s="99"/>
      <c r="M14" s="99"/>
      <c r="N14" s="100"/>
      <c r="O14" s="21" t="s">
        <v>4</v>
      </c>
      <c r="P14" s="99"/>
      <c r="Q14" s="99"/>
      <c r="R14" s="100"/>
      <c r="S14" s="21" t="s">
        <v>5</v>
      </c>
      <c r="T14" s="99"/>
      <c r="U14" s="99"/>
      <c r="V14" s="100"/>
      <c r="W14" s="21" t="s">
        <v>6</v>
      </c>
      <c r="X14" s="99"/>
      <c r="Y14" s="99"/>
      <c r="Z14" s="100"/>
      <c r="AA14" s="21" t="s">
        <v>7</v>
      </c>
      <c r="AB14" s="99"/>
      <c r="AC14" s="99"/>
      <c r="AD14" s="100"/>
      <c r="AE14" s="21" t="s">
        <v>8</v>
      </c>
      <c r="AF14" s="99"/>
      <c r="AG14" s="99"/>
      <c r="AH14" s="100"/>
      <c r="AI14" s="21" t="s">
        <v>9</v>
      </c>
      <c r="AJ14" s="99"/>
      <c r="AK14" s="99"/>
      <c r="AL14" s="100"/>
      <c r="AM14" s="21" t="s">
        <v>10</v>
      </c>
      <c r="AN14" s="99"/>
      <c r="AO14" s="99"/>
      <c r="AP14" s="100"/>
      <c r="AQ14" s="21" t="s">
        <v>11</v>
      </c>
      <c r="AR14" s="99"/>
      <c r="AS14" s="99"/>
      <c r="AT14" s="100"/>
      <c r="AU14" s="21" t="s">
        <v>12</v>
      </c>
      <c r="AV14" s="99"/>
      <c r="AW14" s="99"/>
      <c r="AX14" s="100"/>
    </row>
    <row r="15" ht="31.5" customHeight="1" spans="3:50">
      <c r="C15" s="17" t="s">
        <v>13</v>
      </c>
      <c r="D15" s="18" t="s">
        <v>14</v>
      </c>
      <c r="E15" s="18" t="s">
        <v>15</v>
      </c>
      <c r="F15" s="101" t="s">
        <v>16</v>
      </c>
      <c r="G15" s="17" t="s">
        <v>13</v>
      </c>
      <c r="H15" s="18" t="s">
        <v>14</v>
      </c>
      <c r="I15" s="18" t="s">
        <v>15</v>
      </c>
      <c r="J15" s="101" t="s">
        <v>16</v>
      </c>
      <c r="K15" s="17" t="s">
        <v>13</v>
      </c>
      <c r="L15" s="18" t="s">
        <v>14</v>
      </c>
      <c r="M15" s="18" t="s">
        <v>15</v>
      </c>
      <c r="N15" s="101" t="s">
        <v>16</v>
      </c>
      <c r="O15" s="17" t="s">
        <v>13</v>
      </c>
      <c r="P15" s="18" t="s">
        <v>14</v>
      </c>
      <c r="Q15" s="18" t="s">
        <v>15</v>
      </c>
      <c r="R15" s="101" t="s">
        <v>16</v>
      </c>
      <c r="S15" s="17" t="s">
        <v>13</v>
      </c>
      <c r="T15" s="18" t="s">
        <v>14</v>
      </c>
      <c r="U15" s="18" t="s">
        <v>15</v>
      </c>
      <c r="V15" s="101" t="s">
        <v>16</v>
      </c>
      <c r="W15" s="17" t="s">
        <v>13</v>
      </c>
      <c r="X15" s="18" t="s">
        <v>14</v>
      </c>
      <c r="Y15" s="18" t="s">
        <v>15</v>
      </c>
      <c r="Z15" s="101" t="s">
        <v>16</v>
      </c>
      <c r="AA15" s="17" t="s">
        <v>13</v>
      </c>
      <c r="AB15" s="18" t="s">
        <v>14</v>
      </c>
      <c r="AC15" s="18" t="s">
        <v>15</v>
      </c>
      <c r="AD15" s="101" t="s">
        <v>16</v>
      </c>
      <c r="AE15" s="17" t="s">
        <v>13</v>
      </c>
      <c r="AF15" s="18" t="s">
        <v>14</v>
      </c>
      <c r="AG15" s="18" t="s">
        <v>15</v>
      </c>
      <c r="AH15" s="101" t="s">
        <v>16</v>
      </c>
      <c r="AI15" s="17" t="s">
        <v>13</v>
      </c>
      <c r="AJ15" s="18" t="s">
        <v>14</v>
      </c>
      <c r="AK15" s="18" t="s">
        <v>15</v>
      </c>
      <c r="AL15" s="101" t="s">
        <v>16</v>
      </c>
      <c r="AM15" s="17" t="s">
        <v>13</v>
      </c>
      <c r="AN15" s="18" t="s">
        <v>14</v>
      </c>
      <c r="AO15" s="18" t="s">
        <v>15</v>
      </c>
      <c r="AP15" s="101" t="s">
        <v>16</v>
      </c>
      <c r="AQ15" s="17" t="s">
        <v>13</v>
      </c>
      <c r="AR15" s="18" t="s">
        <v>14</v>
      </c>
      <c r="AS15" s="18" t="s">
        <v>15</v>
      </c>
      <c r="AT15" s="101" t="s">
        <v>16</v>
      </c>
      <c r="AU15" s="17" t="s">
        <v>13</v>
      </c>
      <c r="AV15" s="18" t="s">
        <v>14</v>
      </c>
      <c r="AW15" s="18" t="s">
        <v>15</v>
      </c>
      <c r="AX15" s="101" t="s">
        <v>16</v>
      </c>
    </row>
    <row r="16" ht="20.25" spans="2:50">
      <c r="B16" s="52"/>
      <c r="C16" s="102">
        <v>1</v>
      </c>
      <c r="D16" s="103">
        <v>9</v>
      </c>
      <c r="E16" s="103">
        <v>17</v>
      </c>
      <c r="F16" s="104">
        <v>25</v>
      </c>
      <c r="G16" s="102">
        <v>1</v>
      </c>
      <c r="H16" s="103">
        <v>9</v>
      </c>
      <c r="I16" s="103">
        <v>17</v>
      </c>
      <c r="J16" s="104">
        <v>25</v>
      </c>
      <c r="K16" s="102">
        <v>1</v>
      </c>
      <c r="L16" s="103">
        <v>9</v>
      </c>
      <c r="M16" s="103">
        <v>17</v>
      </c>
      <c r="N16" s="148">
        <v>25</v>
      </c>
      <c r="O16" s="102">
        <v>1</v>
      </c>
      <c r="P16" s="103">
        <v>9</v>
      </c>
      <c r="Q16" s="103">
        <v>17</v>
      </c>
      <c r="R16" s="104">
        <v>25</v>
      </c>
      <c r="S16" s="102">
        <v>1</v>
      </c>
      <c r="T16" s="103">
        <v>9</v>
      </c>
      <c r="U16" s="103">
        <v>17</v>
      </c>
      <c r="V16" s="104">
        <v>25</v>
      </c>
      <c r="W16" s="102">
        <v>1</v>
      </c>
      <c r="X16" s="103">
        <v>9</v>
      </c>
      <c r="Y16" s="103">
        <v>17</v>
      </c>
      <c r="Z16" s="104">
        <v>25</v>
      </c>
      <c r="AA16" s="102">
        <v>1</v>
      </c>
      <c r="AB16" s="103">
        <v>9</v>
      </c>
      <c r="AC16" s="103">
        <v>17</v>
      </c>
      <c r="AD16" s="104">
        <v>25</v>
      </c>
      <c r="AE16" s="102">
        <v>1</v>
      </c>
      <c r="AF16" s="103">
        <v>9</v>
      </c>
      <c r="AG16" s="103">
        <v>17</v>
      </c>
      <c r="AH16" s="104">
        <v>25</v>
      </c>
      <c r="AI16" s="102">
        <v>1</v>
      </c>
      <c r="AJ16" s="103">
        <v>9</v>
      </c>
      <c r="AK16" s="103">
        <v>17</v>
      </c>
      <c r="AL16" s="104">
        <v>25</v>
      </c>
      <c r="AM16" s="102">
        <v>1</v>
      </c>
      <c r="AN16" s="103">
        <v>9</v>
      </c>
      <c r="AO16" s="103">
        <v>17</v>
      </c>
      <c r="AP16" s="104">
        <v>25</v>
      </c>
      <c r="AQ16" s="102">
        <v>1</v>
      </c>
      <c r="AR16" s="103">
        <v>9</v>
      </c>
      <c r="AS16" s="103">
        <v>17</v>
      </c>
      <c r="AT16" s="104">
        <v>25</v>
      </c>
      <c r="AU16" s="102">
        <v>1</v>
      </c>
      <c r="AV16" s="103">
        <v>9</v>
      </c>
      <c r="AW16" s="103">
        <v>17</v>
      </c>
      <c r="AX16" s="104">
        <v>25</v>
      </c>
    </row>
    <row r="17" ht="20.25" spans="2:50">
      <c r="B17" s="87"/>
      <c r="C17" s="102">
        <v>1</v>
      </c>
      <c r="D17" s="103">
        <v>1</v>
      </c>
      <c r="E17" s="103">
        <v>1</v>
      </c>
      <c r="F17" s="104">
        <v>1</v>
      </c>
      <c r="G17" s="102">
        <v>2</v>
      </c>
      <c r="H17" s="103">
        <v>2</v>
      </c>
      <c r="I17" s="103">
        <v>2</v>
      </c>
      <c r="J17" s="104">
        <v>2</v>
      </c>
      <c r="K17" s="102">
        <v>3</v>
      </c>
      <c r="L17" s="103">
        <v>3</v>
      </c>
      <c r="M17" s="103">
        <v>3</v>
      </c>
      <c r="N17" s="148">
        <v>3</v>
      </c>
      <c r="O17" s="102">
        <v>4</v>
      </c>
      <c r="P17" s="103">
        <v>4</v>
      </c>
      <c r="Q17" s="153">
        <v>4</v>
      </c>
      <c r="R17" s="148">
        <v>4</v>
      </c>
      <c r="S17" s="153">
        <v>5</v>
      </c>
      <c r="T17" s="103">
        <v>5</v>
      </c>
      <c r="U17" s="153">
        <v>5</v>
      </c>
      <c r="V17" s="148">
        <v>5</v>
      </c>
      <c r="W17" s="102">
        <v>6</v>
      </c>
      <c r="X17" s="153">
        <v>6</v>
      </c>
      <c r="Y17" s="154">
        <v>6</v>
      </c>
      <c r="Z17" s="148">
        <v>6</v>
      </c>
      <c r="AA17" s="102">
        <v>7</v>
      </c>
      <c r="AB17" s="103">
        <v>7</v>
      </c>
      <c r="AC17" s="103">
        <v>7</v>
      </c>
      <c r="AD17" s="104">
        <v>7</v>
      </c>
      <c r="AE17" s="102">
        <v>8</v>
      </c>
      <c r="AF17" s="103">
        <v>8</v>
      </c>
      <c r="AG17" s="103">
        <v>8</v>
      </c>
      <c r="AH17" s="104">
        <v>8</v>
      </c>
      <c r="AI17" s="153">
        <v>9</v>
      </c>
      <c r="AJ17" s="154">
        <v>9</v>
      </c>
      <c r="AK17" s="154">
        <v>9</v>
      </c>
      <c r="AL17" s="148">
        <v>9</v>
      </c>
      <c r="AM17" s="102">
        <v>10</v>
      </c>
      <c r="AN17" s="103">
        <v>10</v>
      </c>
      <c r="AO17" s="153">
        <v>10</v>
      </c>
      <c r="AP17" s="148">
        <v>10</v>
      </c>
      <c r="AQ17" s="153">
        <v>11</v>
      </c>
      <c r="AR17" s="154">
        <v>11</v>
      </c>
      <c r="AS17" s="103">
        <v>11</v>
      </c>
      <c r="AT17" s="148">
        <v>11</v>
      </c>
      <c r="AU17" s="153">
        <v>12</v>
      </c>
      <c r="AV17" s="154">
        <v>12</v>
      </c>
      <c r="AW17" s="154">
        <v>12</v>
      </c>
      <c r="AX17" s="148">
        <v>12</v>
      </c>
    </row>
    <row r="18" ht="20.25" spans="1:50">
      <c r="A18" s="105" t="str">
        <f>A1</f>
        <v>C</v>
      </c>
      <c r="B18" s="56" t="s">
        <v>18</v>
      </c>
      <c r="C18" s="109" t="str">
        <f ca="1">MID(INDIRECT($B$18&amp;"!A"&amp;C$16),C$17,1)</f>
        <v>1</v>
      </c>
      <c r="D18" s="109" t="str">
        <f ca="1" t="shared" ref="D18:AX18" si="3">MID(INDIRECT($B$18&amp;"!A"&amp;D$16),D$17,1)</f>
        <v>2</v>
      </c>
      <c r="E18" s="109" t="str">
        <f ca="1" t="shared" si="3"/>
        <v>3</v>
      </c>
      <c r="F18" s="110" t="str">
        <f ca="1" t="shared" si="3"/>
        <v>2</v>
      </c>
      <c r="G18" s="109" t="str">
        <f ca="1" t="shared" si="3"/>
        <v>3</v>
      </c>
      <c r="H18" s="109" t="str">
        <f ca="1" t="shared" si="3"/>
        <v>2</v>
      </c>
      <c r="I18" s="109" t="str">
        <f ca="1" t="shared" si="3"/>
        <v>1</v>
      </c>
      <c r="J18" s="110" t="str">
        <f ca="1" t="shared" si="3"/>
        <v>2</v>
      </c>
      <c r="K18" s="109" t="str">
        <f ca="1" t="shared" si="3"/>
        <v>1</v>
      </c>
      <c r="L18" s="109" t="str">
        <f ca="1" t="shared" si="3"/>
        <v>1</v>
      </c>
      <c r="M18" s="109" t="str">
        <f ca="1" t="shared" si="3"/>
        <v>2</v>
      </c>
      <c r="N18" s="110" t="str">
        <f ca="1" t="shared" si="3"/>
        <v>2</v>
      </c>
      <c r="O18" s="109" t="str">
        <f ca="1" t="shared" si="3"/>
        <v>2</v>
      </c>
      <c r="P18" s="109" t="str">
        <f ca="1" t="shared" si="3"/>
        <v>3</v>
      </c>
      <c r="Q18" s="109" t="str">
        <f ca="1" t="shared" si="3"/>
        <v>2</v>
      </c>
      <c r="R18" s="110" t="str">
        <f ca="1" t="shared" si="3"/>
        <v>2</v>
      </c>
      <c r="S18" s="109" t="str">
        <f ca="1" t="shared" si="3"/>
        <v>2</v>
      </c>
      <c r="T18" s="109" t="str">
        <f ca="1" t="shared" si="3"/>
        <v>1</v>
      </c>
      <c r="U18" s="109" t="str">
        <f ca="1" t="shared" si="3"/>
        <v>1</v>
      </c>
      <c r="V18" s="110" t="str">
        <f ca="1" t="shared" si="3"/>
        <v>／</v>
      </c>
      <c r="W18" s="109" t="str">
        <f ca="1" t="shared" si="3"/>
        <v>2</v>
      </c>
      <c r="X18" s="109" t="str">
        <f ca="1" t="shared" si="3"/>
        <v>3</v>
      </c>
      <c r="Y18" s="109" t="str">
        <f ca="1" t="shared" si="3"/>
        <v>3</v>
      </c>
      <c r="Z18" s="110" t="str">
        <f ca="1" t="shared" si="3"/>
        <v>／</v>
      </c>
      <c r="AA18" s="109" t="str">
        <f ca="1" t="shared" si="3"/>
        <v>3</v>
      </c>
      <c r="AB18" s="109" t="str">
        <f ca="1" t="shared" si="3"/>
        <v>2</v>
      </c>
      <c r="AC18" s="109" t="str">
        <f ca="1" t="shared" si="3"/>
        <v>2</v>
      </c>
      <c r="AD18" s="110" t="str">
        <f ca="1" t="shared" si="3"/>
        <v>／</v>
      </c>
      <c r="AE18" s="109" t="str">
        <f ca="1" t="shared" si="3"/>
        <v>1</v>
      </c>
      <c r="AF18" s="109" t="str">
        <f ca="1" t="shared" si="3"/>
        <v>1</v>
      </c>
      <c r="AG18" s="109" t="str">
        <f ca="1" t="shared" si="3"/>
        <v>2</v>
      </c>
      <c r="AH18" s="110" t="str">
        <f ca="1" t="shared" si="3"/>
        <v>／</v>
      </c>
      <c r="AI18" s="109" t="str">
        <f ca="1" t="shared" si="3"/>
        <v>3</v>
      </c>
      <c r="AJ18" s="109" t="str">
        <f ca="1" t="shared" si="3"/>
        <v>3</v>
      </c>
      <c r="AK18" s="109" t="str">
        <f ca="1" t="shared" si="3"/>
        <v>2</v>
      </c>
      <c r="AL18" s="110" t="str">
        <f ca="1" t="shared" si="3"/>
        <v>／</v>
      </c>
      <c r="AM18" s="109" t="str">
        <f ca="1" t="shared" si="3"/>
        <v>1</v>
      </c>
      <c r="AN18" s="109" t="str">
        <f ca="1" t="shared" si="3"/>
        <v>1</v>
      </c>
      <c r="AO18" s="109" t="str">
        <f ca="1" t="shared" si="3"/>
        <v>2</v>
      </c>
      <c r="AP18" s="110" t="str">
        <f ca="1" t="shared" si="3"/>
        <v>／</v>
      </c>
      <c r="AQ18" s="109" t="str">
        <f ca="1" t="shared" si="3"/>
        <v>2</v>
      </c>
      <c r="AR18" s="109" t="str">
        <f ca="1" t="shared" si="3"/>
        <v>3</v>
      </c>
      <c r="AS18" s="109" t="str">
        <f ca="1" t="shared" si="3"/>
        <v>2</v>
      </c>
      <c r="AT18" s="110" t="str">
        <f ca="1" t="shared" si="3"/>
        <v>／</v>
      </c>
      <c r="AU18" s="109" t="str">
        <f ca="1" t="shared" si="3"/>
        <v>3</v>
      </c>
      <c r="AV18" s="109" t="str">
        <f ca="1" t="shared" si="3"/>
        <v>2</v>
      </c>
      <c r="AW18" s="109" t="str">
        <f ca="1" t="shared" si="3"/>
        <v>2</v>
      </c>
      <c r="AX18" s="109" t="str">
        <f ca="1" t="shared" si="3"/>
        <v>／</v>
      </c>
    </row>
    <row r="19" spans="1:50">
      <c r="A19" s="106"/>
      <c r="B19" s="111">
        <v>7</v>
      </c>
      <c r="C19" s="112" t="str">
        <f ca="1">MID(INDIRECT($B$19&amp;"!A"&amp;C$16),C$17,1)</f>
        <v>0</v>
      </c>
      <c r="D19" s="112" t="str">
        <f ca="1" t="shared" ref="D19:AX19" si="4">MID(INDIRECT($B$19&amp;"!A"&amp;D$16),D$17,1)</f>
        <v>1</v>
      </c>
      <c r="E19" s="112" t="str">
        <f ca="1" t="shared" si="4"/>
        <v>2</v>
      </c>
      <c r="F19" s="113" t="str">
        <f ca="1" t="shared" si="4"/>
        <v>1</v>
      </c>
      <c r="G19" s="112" t="str">
        <f ca="1" t="shared" si="4"/>
        <v>3</v>
      </c>
      <c r="H19" s="112" t="str">
        <f ca="1" t="shared" si="4"/>
        <v>2</v>
      </c>
      <c r="I19" s="112" t="str">
        <f ca="1" t="shared" si="4"/>
        <v>1</v>
      </c>
      <c r="J19" s="113" t="str">
        <f ca="1" t="shared" si="4"/>
        <v>3</v>
      </c>
      <c r="K19" s="112" t="str">
        <f ca="1" t="shared" si="4"/>
        <v>2</v>
      </c>
      <c r="L19" s="112" t="str">
        <f ca="1" t="shared" si="4"/>
        <v>2</v>
      </c>
      <c r="M19" s="112" t="str">
        <f ca="1" t="shared" si="4"/>
        <v>2</v>
      </c>
      <c r="N19" s="113" t="str">
        <f ca="1" t="shared" si="4"/>
        <v>1</v>
      </c>
      <c r="O19" s="112" t="str">
        <f ca="1" t="shared" si="4"/>
        <v>1</v>
      </c>
      <c r="P19" s="112" t="str">
        <f ca="1" t="shared" si="4"/>
        <v>2</v>
      </c>
      <c r="Q19" s="112" t="str">
        <f ca="1" t="shared" si="4"/>
        <v>3</v>
      </c>
      <c r="R19" s="113" t="str">
        <f ca="1" t="shared" si="4"/>
        <v>3</v>
      </c>
      <c r="S19" s="112" t="str">
        <f ca="1" t="shared" si="4"/>
        <v>3</v>
      </c>
      <c r="T19" s="112" t="str">
        <f ca="1" t="shared" si="4"/>
        <v>2</v>
      </c>
      <c r="U19" s="112" t="str">
        <f ca="1" t="shared" si="4"/>
        <v>0</v>
      </c>
      <c r="V19" s="113" t="str">
        <f ca="1" t="shared" si="4"/>
        <v>／</v>
      </c>
      <c r="W19" s="118" t="str">
        <f ca="1" t="shared" si="4"/>
        <v>2</v>
      </c>
      <c r="X19" s="112" t="str">
        <f ca="1" t="shared" si="4"/>
        <v>2</v>
      </c>
      <c r="Y19" s="112" t="str">
        <f ca="1" t="shared" si="4"/>
        <v>4</v>
      </c>
      <c r="Z19" s="113" t="str">
        <f ca="1" t="shared" si="4"/>
        <v>／</v>
      </c>
      <c r="AA19" s="112" t="str">
        <f ca="1" t="shared" si="4"/>
        <v>2</v>
      </c>
      <c r="AB19" s="112" t="str">
        <f ca="1" t="shared" si="4"/>
        <v>3</v>
      </c>
      <c r="AC19" s="112" t="str">
        <f ca="1" t="shared" si="4"/>
        <v>2</v>
      </c>
      <c r="AD19" s="113" t="str">
        <f ca="1" t="shared" si="4"/>
        <v>／</v>
      </c>
      <c r="AE19" s="112" t="str">
        <f ca="1" t="shared" si="4"/>
        <v>2</v>
      </c>
      <c r="AF19" s="112" t="str">
        <f ca="1" t="shared" si="4"/>
        <v>0</v>
      </c>
      <c r="AG19" s="112" t="str">
        <f ca="1" t="shared" si="4"/>
        <v>1</v>
      </c>
      <c r="AH19" s="113" t="str">
        <f ca="1" t="shared" si="4"/>
        <v>／</v>
      </c>
      <c r="AI19" s="112" t="str">
        <f ca="1" t="shared" si="4"/>
        <v>2</v>
      </c>
      <c r="AJ19" s="112" t="str">
        <f ca="1" t="shared" si="4"/>
        <v>4</v>
      </c>
      <c r="AK19" s="112" t="str">
        <f ca="1" t="shared" si="4"/>
        <v>3</v>
      </c>
      <c r="AL19" s="113" t="str">
        <f ca="1" t="shared" si="4"/>
        <v>／</v>
      </c>
      <c r="AM19" s="112" t="str">
        <f ca="1" t="shared" si="4"/>
        <v>2</v>
      </c>
      <c r="AN19" s="112" t="str">
        <f ca="1" t="shared" si="4"/>
        <v>1</v>
      </c>
      <c r="AO19" s="112" t="str">
        <f ca="1" t="shared" si="4"/>
        <v>2</v>
      </c>
      <c r="AP19" s="113" t="str">
        <f ca="1" t="shared" si="4"/>
        <v>／</v>
      </c>
      <c r="AQ19" s="118" t="str">
        <f ca="1" t="shared" si="4"/>
        <v>1</v>
      </c>
      <c r="AR19" s="112" t="str">
        <f ca="1" t="shared" si="4"/>
        <v>2</v>
      </c>
      <c r="AS19" s="112" t="str">
        <f ca="1" t="shared" si="4"/>
        <v>1</v>
      </c>
      <c r="AT19" s="113" t="str">
        <f ca="1" t="shared" si="4"/>
        <v>／</v>
      </c>
      <c r="AU19" s="112" t="str">
        <f ca="1" t="shared" si="4"/>
        <v>4</v>
      </c>
      <c r="AV19" s="112" t="str">
        <f ca="1" t="shared" si="4"/>
        <v>3</v>
      </c>
      <c r="AW19" s="112" t="str">
        <f ca="1" t="shared" si="4"/>
        <v>3</v>
      </c>
      <c r="AX19" s="112" t="str">
        <f ca="1" t="shared" si="4"/>
        <v>／</v>
      </c>
    </row>
    <row r="20" ht="20.25" spans="1:50">
      <c r="A20" s="106"/>
      <c r="B20" s="164" t="s">
        <v>19</v>
      </c>
      <c r="C20" s="115" t="str">
        <f ca="1">MID(INDIRECT($B$20&amp;"!A"&amp;C$16),C$17,1)</f>
        <v>1</v>
      </c>
      <c r="D20" s="115" t="str">
        <f ca="1" t="shared" ref="D20:AX20" si="5">MID(INDIRECT($B$20&amp;"!A"&amp;D$16),D$17,1)</f>
        <v>2</v>
      </c>
      <c r="E20" s="115" t="str">
        <f ca="1" t="shared" si="5"/>
        <v>1</v>
      </c>
      <c r="F20" s="116" t="str">
        <f ca="1" t="shared" si="5"/>
        <v>0</v>
      </c>
      <c r="G20" s="115" t="str">
        <f ca="1" t="shared" si="5"/>
        <v>3</v>
      </c>
      <c r="H20" s="115" t="str">
        <f ca="1" t="shared" si="5"/>
        <v>1</v>
      </c>
      <c r="I20" s="115" t="str">
        <f ca="1" t="shared" si="5"/>
        <v>2</v>
      </c>
      <c r="J20" s="116" t="str">
        <f ca="1" t="shared" si="5"/>
        <v>4</v>
      </c>
      <c r="K20" s="115" t="str">
        <f ca="1" t="shared" si="5"/>
        <v>1</v>
      </c>
      <c r="L20" s="115" t="str">
        <f ca="1" t="shared" si="5"/>
        <v>3</v>
      </c>
      <c r="M20" s="115" t="str">
        <f ca="1" t="shared" si="5"/>
        <v>2</v>
      </c>
      <c r="N20" s="116" t="str">
        <f ca="1" t="shared" si="5"/>
        <v>0</v>
      </c>
      <c r="O20" s="115" t="str">
        <f ca="1" t="shared" si="5"/>
        <v>2</v>
      </c>
      <c r="P20" s="115" t="str">
        <f ca="1" t="shared" si="5"/>
        <v>1</v>
      </c>
      <c r="Q20" s="115" t="str">
        <f ca="1" t="shared" si="5"/>
        <v>2</v>
      </c>
      <c r="R20" s="116" t="str">
        <f ca="1" t="shared" si="5"/>
        <v>4</v>
      </c>
      <c r="S20" s="115" t="str">
        <f ca="1" t="shared" si="5"/>
        <v>2</v>
      </c>
      <c r="T20" s="115" t="str">
        <f ca="1" t="shared" si="5"/>
        <v>3</v>
      </c>
      <c r="U20" s="115" t="str">
        <f ca="1" t="shared" si="5"/>
        <v>1</v>
      </c>
      <c r="V20" s="116" t="str">
        <f ca="1" t="shared" si="5"/>
        <v>／</v>
      </c>
      <c r="W20" s="115" t="str">
        <f ca="1" t="shared" si="5"/>
        <v>3</v>
      </c>
      <c r="X20" s="115" t="str">
        <f ca="1" t="shared" si="5"/>
        <v>2</v>
      </c>
      <c r="Y20" s="115" t="str">
        <f ca="1" t="shared" si="5"/>
        <v>4</v>
      </c>
      <c r="Z20" s="116" t="str">
        <f ca="1" t="shared" si="5"/>
        <v>／</v>
      </c>
      <c r="AA20" s="115" t="str">
        <f ca="1" t="shared" si="5"/>
        <v>1</v>
      </c>
      <c r="AB20" s="115" t="str">
        <f ca="1" t="shared" si="5"/>
        <v>2</v>
      </c>
      <c r="AC20" s="115" t="str">
        <f ca="1" t="shared" si="5"/>
        <v>1</v>
      </c>
      <c r="AD20" s="116" t="str">
        <f ca="1" t="shared" si="5"/>
        <v>／</v>
      </c>
      <c r="AE20" s="115" t="str">
        <f ca="1" t="shared" si="5"/>
        <v>3</v>
      </c>
      <c r="AF20" s="115" t="str">
        <f ca="1" t="shared" si="5"/>
        <v>1</v>
      </c>
      <c r="AG20" s="115" t="str">
        <f ca="1" t="shared" si="5"/>
        <v>2</v>
      </c>
      <c r="AH20" s="116" t="str">
        <f ca="1" t="shared" si="5"/>
        <v>／</v>
      </c>
      <c r="AI20" s="115" t="str">
        <f ca="1" t="shared" si="5"/>
        <v>1</v>
      </c>
      <c r="AJ20" s="115" t="str">
        <f ca="1" t="shared" si="5"/>
        <v>3</v>
      </c>
      <c r="AK20" s="115" t="str">
        <f ca="1" t="shared" si="5"/>
        <v>2</v>
      </c>
      <c r="AL20" s="116" t="str">
        <f ca="1" t="shared" si="5"/>
        <v>／</v>
      </c>
      <c r="AM20" s="115" t="str">
        <f ca="1" t="shared" si="5"/>
        <v>2</v>
      </c>
      <c r="AN20" s="115" t="str">
        <f ca="1" t="shared" si="5"/>
        <v>1</v>
      </c>
      <c r="AO20" s="115" t="str">
        <f ca="1" t="shared" si="5"/>
        <v>2</v>
      </c>
      <c r="AP20" s="116" t="str">
        <f ca="1" t="shared" si="5"/>
        <v>／</v>
      </c>
      <c r="AQ20" s="115" t="str">
        <f ca="1" t="shared" si="5"/>
        <v>2</v>
      </c>
      <c r="AR20" s="115" t="str">
        <f ca="1" t="shared" si="5"/>
        <v>3</v>
      </c>
      <c r="AS20" s="115" t="str">
        <f ca="1" t="shared" si="5"/>
        <v>1</v>
      </c>
      <c r="AT20" s="116" t="str">
        <f ca="1" t="shared" si="5"/>
        <v>／</v>
      </c>
      <c r="AU20" s="115" t="str">
        <f ca="1" t="shared" si="5"/>
        <v>3</v>
      </c>
      <c r="AV20" s="115" t="str">
        <f ca="1" t="shared" si="5"/>
        <v>2</v>
      </c>
      <c r="AW20" s="115" t="str">
        <f ca="1" t="shared" si="5"/>
        <v>4</v>
      </c>
      <c r="AX20" s="115" t="str">
        <f ca="1" t="shared" si="5"/>
        <v>／</v>
      </c>
    </row>
    <row r="21" spans="1:50">
      <c r="A21" s="106"/>
      <c r="B21" s="117" t="s">
        <v>20</v>
      </c>
      <c r="C21" s="118" t="str">
        <f ca="1">MID(INDIRECT($B$21&amp;"!A"&amp;C$16),C$17,1)</f>
        <v>1</v>
      </c>
      <c r="D21" s="112" t="str">
        <f ca="1" t="shared" ref="D21:AX21" si="6">MID(INDIRECT($B$21&amp;"!A"&amp;D$16),D$17,1)</f>
        <v>0</v>
      </c>
      <c r="E21" s="112" t="str">
        <f ca="1" t="shared" si="6"/>
        <v>1</v>
      </c>
      <c r="F21" s="113" t="str">
        <f ca="1" t="shared" si="6"/>
        <v>2</v>
      </c>
      <c r="G21" s="118" t="str">
        <f ca="1" t="shared" si="6"/>
        <v>2</v>
      </c>
      <c r="H21" s="112" t="str">
        <f ca="1" t="shared" si="6"/>
        <v>3</v>
      </c>
      <c r="I21" s="112" t="str">
        <f ca="1" t="shared" si="6"/>
        <v>2</v>
      </c>
      <c r="J21" s="113" t="str">
        <f ca="1" t="shared" si="6"/>
        <v>2</v>
      </c>
      <c r="K21" s="112" t="str">
        <f ca="1" t="shared" si="6"/>
        <v>3</v>
      </c>
      <c r="L21" s="112" t="str">
        <f ca="1" t="shared" si="6"/>
        <v>2</v>
      </c>
      <c r="M21" s="112" t="str">
        <f ca="1" t="shared" si="6"/>
        <v>2</v>
      </c>
      <c r="N21" s="113" t="str">
        <f ca="1" t="shared" si="6"/>
        <v>2</v>
      </c>
      <c r="O21" s="118" t="str">
        <f ca="1" t="shared" si="6"/>
        <v>0</v>
      </c>
      <c r="P21" s="112" t="str">
        <f ca="1" t="shared" si="6"/>
        <v>1</v>
      </c>
      <c r="Q21" s="112" t="str">
        <f ca="1" t="shared" si="6"/>
        <v>2</v>
      </c>
      <c r="R21" s="113" t="str">
        <f ca="1" t="shared" si="6"/>
        <v>2</v>
      </c>
      <c r="S21" s="112" t="str">
        <f ca="1" t="shared" si="6"/>
        <v>4</v>
      </c>
      <c r="T21" s="112" t="str">
        <f ca="1" t="shared" si="6"/>
        <v>3</v>
      </c>
      <c r="U21" s="112" t="str">
        <f ca="1" t="shared" si="6"/>
        <v>1</v>
      </c>
      <c r="V21" s="113" t="str">
        <f ca="1" t="shared" si="6"/>
        <v>／</v>
      </c>
      <c r="W21" s="118" t="str">
        <f ca="1" t="shared" si="6"/>
        <v>1</v>
      </c>
      <c r="X21" s="112" t="str">
        <f ca="1" t="shared" si="6"/>
        <v>1</v>
      </c>
      <c r="Y21" s="112" t="str">
        <f ca="1" t="shared" si="6"/>
        <v>3</v>
      </c>
      <c r="Z21" s="113" t="str">
        <f ca="1" t="shared" si="6"/>
        <v>／</v>
      </c>
      <c r="AA21" s="118" t="str">
        <f ca="1" t="shared" si="6"/>
        <v>2</v>
      </c>
      <c r="AB21" s="112" t="str">
        <f ca="1" t="shared" si="6"/>
        <v>3</v>
      </c>
      <c r="AC21" s="112" t="str">
        <f ca="1" t="shared" si="6"/>
        <v>2</v>
      </c>
      <c r="AD21" s="113" t="str">
        <f ca="1" t="shared" si="6"/>
        <v>／</v>
      </c>
      <c r="AE21" s="118" t="str">
        <f ca="1" t="shared" si="6"/>
        <v>3</v>
      </c>
      <c r="AF21" s="112" t="str">
        <f ca="1" t="shared" si="6"/>
        <v>1</v>
      </c>
      <c r="AG21" s="112" t="str">
        <f ca="1" t="shared" si="6"/>
        <v>1</v>
      </c>
      <c r="AH21" s="113" t="str">
        <f ca="1" t="shared" si="6"/>
        <v>／</v>
      </c>
      <c r="AI21" s="118" t="str">
        <f ca="1" t="shared" si="6"/>
        <v>1</v>
      </c>
      <c r="AJ21" s="112" t="str">
        <f ca="1" t="shared" si="6"/>
        <v>3</v>
      </c>
      <c r="AK21" s="112" t="str">
        <f ca="1" t="shared" si="6"/>
        <v>4</v>
      </c>
      <c r="AL21" s="113" t="str">
        <f ca="1" t="shared" si="6"/>
        <v>／</v>
      </c>
      <c r="AM21" s="112" t="str">
        <f ca="1" t="shared" si="6"/>
        <v>3</v>
      </c>
      <c r="AN21" s="112" t="str">
        <f ca="1" t="shared" si="6"/>
        <v>2</v>
      </c>
      <c r="AO21" s="112" t="str">
        <f ca="1" t="shared" si="6"/>
        <v>1</v>
      </c>
      <c r="AP21" s="113" t="str">
        <f ca="1" t="shared" si="6"/>
        <v>／</v>
      </c>
      <c r="AQ21" s="118" t="str">
        <f ca="1" t="shared" si="6"/>
        <v>1</v>
      </c>
      <c r="AR21" s="112" t="str">
        <f ca="1" t="shared" si="6"/>
        <v>1</v>
      </c>
      <c r="AS21" s="112" t="str">
        <f ca="1" t="shared" si="6"/>
        <v>2</v>
      </c>
      <c r="AT21" s="113" t="str">
        <f ca="1" t="shared" si="6"/>
        <v>／</v>
      </c>
      <c r="AU21" s="112" t="str">
        <f ca="1" t="shared" si="6"/>
        <v>3</v>
      </c>
      <c r="AV21" s="112" t="str">
        <f ca="1" t="shared" si="6"/>
        <v>4</v>
      </c>
      <c r="AW21" s="112" t="str">
        <f ca="1" t="shared" si="6"/>
        <v>3</v>
      </c>
      <c r="AX21" s="112" t="str">
        <f ca="1" t="shared" si="6"/>
        <v>／</v>
      </c>
    </row>
    <row r="22" ht="20.25" spans="1:50">
      <c r="A22" s="106"/>
      <c r="B22" s="108" t="s">
        <v>21</v>
      </c>
      <c r="C22" s="115" t="str">
        <f ca="1">MID(INDIRECT($B$22&amp;"!A"&amp;C$16),C$17,1)</f>
        <v>2</v>
      </c>
      <c r="D22" s="115" t="str">
        <f ca="1" t="shared" ref="D22:AW22" si="7">MID(INDIRECT($B$22&amp;"!A"&amp;D$16),D$17,1)</f>
        <v>1</v>
      </c>
      <c r="E22" s="115" t="str">
        <f ca="1" t="shared" si="7"/>
        <v>0</v>
      </c>
      <c r="F22" s="116" t="str">
        <f ca="1" t="shared" si="7"/>
        <v>1</v>
      </c>
      <c r="G22" s="115" t="str">
        <f ca="1" t="shared" si="7"/>
        <v>2</v>
      </c>
      <c r="H22" s="115" t="str">
        <f ca="1" t="shared" si="7"/>
        <v>2</v>
      </c>
      <c r="I22" s="115" t="str">
        <f ca="1" t="shared" si="7"/>
        <v>3</v>
      </c>
      <c r="J22" s="116" t="str">
        <f ca="1" t="shared" si="7"/>
        <v>3</v>
      </c>
      <c r="K22" s="115" t="str">
        <f ca="1" t="shared" si="7"/>
        <v>2</v>
      </c>
      <c r="L22" s="115" t="str">
        <f ca="1" t="shared" si="7"/>
        <v>3</v>
      </c>
      <c r="M22" s="115" t="str">
        <f ca="1" t="shared" si="7"/>
        <v>2</v>
      </c>
      <c r="N22" s="116" t="str">
        <f ca="1" t="shared" si="7"/>
        <v>1</v>
      </c>
      <c r="O22" s="115" t="str">
        <f ca="1" t="shared" si="7"/>
        <v>1</v>
      </c>
      <c r="P22" s="115" t="str">
        <f ca="1" t="shared" si="7"/>
        <v>0</v>
      </c>
      <c r="Q22" s="115" t="str">
        <f ca="1" t="shared" si="7"/>
        <v>1</v>
      </c>
      <c r="R22" s="116" t="str">
        <f ca="1" t="shared" si="7"/>
        <v>3</v>
      </c>
      <c r="S22" s="115" t="str">
        <f ca="1" t="shared" si="7"/>
        <v>3</v>
      </c>
      <c r="T22" s="115" t="str">
        <f ca="1" t="shared" si="7"/>
        <v>4</v>
      </c>
      <c r="U22" s="115" t="str">
        <f ca="1" t="shared" si="7"/>
        <v>2</v>
      </c>
      <c r="V22" s="116" t="str">
        <f ca="1" t="shared" si="7"/>
        <v>／</v>
      </c>
      <c r="W22" s="115" t="str">
        <f ca="1" t="shared" si="7"/>
        <v>2</v>
      </c>
      <c r="X22" s="115" t="str">
        <f ca="1" t="shared" si="7"/>
        <v>1</v>
      </c>
      <c r="Y22" s="115" t="str">
        <f ca="1" t="shared" si="7"/>
        <v>3</v>
      </c>
      <c r="Z22" s="116" t="str">
        <f ca="1" t="shared" si="7"/>
        <v>／</v>
      </c>
      <c r="AA22" s="115" t="str">
        <f ca="1" t="shared" si="7"/>
        <v>1</v>
      </c>
      <c r="AB22" s="115" t="str">
        <f ca="1" t="shared" si="7"/>
        <v>2</v>
      </c>
      <c r="AC22" s="115" t="str">
        <f ca="1" t="shared" si="7"/>
        <v>1</v>
      </c>
      <c r="AD22" s="116" t="str">
        <f ca="1" t="shared" si="7"/>
        <v>／</v>
      </c>
      <c r="AE22" s="115" t="str">
        <f ca="1" t="shared" si="7"/>
        <v>4</v>
      </c>
      <c r="AF22" s="115" t="str">
        <f ca="1" t="shared" si="7"/>
        <v>2</v>
      </c>
      <c r="AG22" s="115" t="str">
        <f ca="1" t="shared" si="7"/>
        <v>2</v>
      </c>
      <c r="AH22" s="116" t="str">
        <f ca="1" t="shared" si="7"/>
        <v>／</v>
      </c>
      <c r="AI22" s="115" t="str">
        <f ca="1" t="shared" si="7"/>
        <v>0</v>
      </c>
      <c r="AJ22" s="115" t="str">
        <f ca="1" t="shared" si="7"/>
        <v>2</v>
      </c>
      <c r="AK22" s="115" t="str">
        <f ca="1" t="shared" si="7"/>
        <v>3</v>
      </c>
      <c r="AL22" s="116" t="str">
        <f ca="1" t="shared" si="7"/>
        <v>／</v>
      </c>
      <c r="AM22" s="115" t="str">
        <f ca="1" t="shared" si="7"/>
        <v>3</v>
      </c>
      <c r="AN22" s="115" t="str">
        <f ca="1" t="shared" si="7"/>
        <v>2</v>
      </c>
      <c r="AO22" s="115" t="str">
        <f ca="1" t="shared" si="7"/>
        <v>1</v>
      </c>
      <c r="AP22" s="116" t="str">
        <f ca="1" t="shared" si="7"/>
        <v>／</v>
      </c>
      <c r="AQ22" s="115" t="str">
        <f ca="1" t="shared" si="7"/>
        <v>2</v>
      </c>
      <c r="AR22" s="115" t="str">
        <f ca="1" t="shared" si="7"/>
        <v>2</v>
      </c>
      <c r="AS22" s="115" t="str">
        <f ca="1" t="shared" si="7"/>
        <v>2</v>
      </c>
      <c r="AT22" s="116" t="str">
        <f ca="1" t="shared" si="7"/>
        <v>／</v>
      </c>
      <c r="AU22" s="115" t="str">
        <f ca="1" t="shared" si="7"/>
        <v>2</v>
      </c>
      <c r="AV22" s="115" t="str">
        <f ca="1" t="shared" si="7"/>
        <v>3</v>
      </c>
      <c r="AW22" s="115" t="str">
        <f ca="1" t="shared" si="7"/>
        <v>4</v>
      </c>
      <c r="AX22" s="116" t="str">
        <f>MID(m7♭5!$A$25,12,1)</f>
        <v>／</v>
      </c>
    </row>
    <row r="23" ht="20.25" spans="1:50">
      <c r="A23" s="106"/>
      <c r="B23" s="56" t="s">
        <v>22</v>
      </c>
      <c r="C23" s="109" t="str">
        <f ca="1">MID(INDIRECT($B$23&amp;"!A"&amp;C$16),C$17,1)</f>
        <v>2</v>
      </c>
      <c r="D23" s="109" t="str">
        <f ca="1" t="shared" ref="D23:AX23" si="8">MID(INDIRECT($B$23&amp;"!A"&amp;D$16),D$17,1)</f>
        <v>1</v>
      </c>
      <c r="E23" s="109" t="str">
        <f ca="1" t="shared" si="8"/>
        <v>0</v>
      </c>
      <c r="F23" s="110" t="str">
        <f ca="1" t="shared" si="8"/>
        <v>2</v>
      </c>
      <c r="G23" s="109" t="str">
        <f ca="1" t="shared" si="8"/>
        <v>3</v>
      </c>
      <c r="H23" s="109" t="str">
        <f ca="1" t="shared" si="8"/>
        <v>3</v>
      </c>
      <c r="I23" s="109" t="str">
        <f ca="1" t="shared" si="8"/>
        <v>3</v>
      </c>
      <c r="J23" s="110" t="str">
        <f ca="1" t="shared" si="8"/>
        <v>2</v>
      </c>
      <c r="K23" s="109" t="str">
        <f ca="1" t="shared" si="8"/>
        <v>1</v>
      </c>
      <c r="L23" s="109" t="str">
        <f ca="1" t="shared" si="8"/>
        <v>2</v>
      </c>
      <c r="M23" s="109" t="str">
        <f ca="1" t="shared" si="8"/>
        <v>3</v>
      </c>
      <c r="N23" s="110" t="str">
        <f ca="1" t="shared" si="8"/>
        <v>2</v>
      </c>
      <c r="O23" s="109" t="str">
        <f ca="1" t="shared" si="8"/>
        <v>2</v>
      </c>
      <c r="P23" s="109" t="str">
        <f ca="1" t="shared" si="8"/>
        <v>1</v>
      </c>
      <c r="Q23" s="109" t="str">
        <f ca="1" t="shared" si="8"/>
        <v>0</v>
      </c>
      <c r="R23" s="110" t="str">
        <f ca="1" t="shared" si="8"/>
        <v>2</v>
      </c>
      <c r="S23" s="109" t="str">
        <f ca="1" t="shared" si="8"/>
        <v>3</v>
      </c>
      <c r="T23" s="109" t="str">
        <f ca="1" t="shared" si="8"/>
        <v>3</v>
      </c>
      <c r="U23" s="109" t="str">
        <f ca="1" t="shared" si="8"/>
        <v>3</v>
      </c>
      <c r="V23" s="110" t="str">
        <f ca="1" t="shared" si="8"/>
        <v>／</v>
      </c>
      <c r="W23" s="109" t="str">
        <f ca="1" t="shared" si="8"/>
        <v>1</v>
      </c>
      <c r="X23" s="109" t="str">
        <f ca="1" t="shared" si="8"/>
        <v>2</v>
      </c>
      <c r="Y23" s="109" t="str">
        <f ca="1" t="shared" si="8"/>
        <v>3</v>
      </c>
      <c r="Z23" s="110" t="str">
        <f ca="1" t="shared" si="8"/>
        <v>／</v>
      </c>
      <c r="AA23" s="109" t="str">
        <f ca="1" t="shared" si="8"/>
        <v>2</v>
      </c>
      <c r="AB23" s="109" t="str">
        <f ca="1" t="shared" si="8"/>
        <v>1</v>
      </c>
      <c r="AC23" s="109" t="str">
        <f ca="1" t="shared" si="8"/>
        <v>0</v>
      </c>
      <c r="AD23" s="110" t="str">
        <f ca="1" t="shared" si="8"/>
        <v>／</v>
      </c>
      <c r="AE23" s="109" t="str">
        <f ca="1" t="shared" si="8"/>
        <v>3</v>
      </c>
      <c r="AF23" s="109" t="str">
        <f ca="1" t="shared" si="8"/>
        <v>3</v>
      </c>
      <c r="AG23" s="109" t="str">
        <f ca="1" t="shared" si="8"/>
        <v>3</v>
      </c>
      <c r="AH23" s="110" t="str">
        <f ca="1" t="shared" si="8"/>
        <v>／</v>
      </c>
      <c r="AI23" s="109" t="str">
        <f ca="1" t="shared" si="8"/>
        <v>1</v>
      </c>
      <c r="AJ23" s="109" t="str">
        <f ca="1" t="shared" si="8"/>
        <v>2</v>
      </c>
      <c r="AK23" s="109" t="str">
        <f ca="1" t="shared" si="8"/>
        <v>3</v>
      </c>
      <c r="AL23" s="110" t="str">
        <f ca="1" t="shared" si="8"/>
        <v>／</v>
      </c>
      <c r="AM23" s="109" t="str">
        <f ca="1" t="shared" si="8"/>
        <v>2</v>
      </c>
      <c r="AN23" s="109" t="str">
        <f ca="1" t="shared" si="8"/>
        <v>1</v>
      </c>
      <c r="AO23" s="109" t="str">
        <f ca="1" t="shared" si="8"/>
        <v>0</v>
      </c>
      <c r="AP23" s="110" t="str">
        <f ca="1" t="shared" si="8"/>
        <v>／</v>
      </c>
      <c r="AQ23" s="109" t="str">
        <f ca="1" t="shared" si="8"/>
        <v>3</v>
      </c>
      <c r="AR23" s="109" t="str">
        <f ca="1" t="shared" si="8"/>
        <v>3</v>
      </c>
      <c r="AS23" s="109" t="str">
        <f ca="1" t="shared" si="8"/>
        <v>3</v>
      </c>
      <c r="AT23" s="110" t="str">
        <f ca="1" t="shared" si="8"/>
        <v>／</v>
      </c>
      <c r="AU23" s="109" t="str">
        <f ca="1" t="shared" si="8"/>
        <v>1</v>
      </c>
      <c r="AV23" s="109" t="str">
        <f ca="1" t="shared" si="8"/>
        <v>2</v>
      </c>
      <c r="AW23" s="109" t="str">
        <f ca="1" t="shared" si="8"/>
        <v>3</v>
      </c>
      <c r="AX23" s="109" t="str">
        <f ca="1" t="shared" si="8"/>
        <v>／</v>
      </c>
    </row>
    <row r="24" ht="20.25" spans="1:50">
      <c r="A24" s="107"/>
      <c r="B24" s="165" t="s">
        <v>23</v>
      </c>
      <c r="C24" s="109" t="str">
        <f ca="1">MID(INDIRECT($B$24&amp;"!A"&amp;C$16),C$17,1)</f>
        <v>1</v>
      </c>
      <c r="D24" s="109" t="str">
        <f ca="1" t="shared" ref="D24:AX24" si="9">MID(INDIRECT($B$24&amp;"!A"&amp;D$16),D$17,1)</f>
        <v>2</v>
      </c>
      <c r="E24" s="109" t="str">
        <f ca="1" t="shared" si="9"/>
        <v>1</v>
      </c>
      <c r="F24" s="110" t="str">
        <f ca="1" t="shared" si="9"/>
        <v>0</v>
      </c>
      <c r="G24" s="109" t="str">
        <f ca="1" t="shared" si="9"/>
        <v>2</v>
      </c>
      <c r="H24" s="109" t="str">
        <f ca="1" t="shared" si="9"/>
        <v>1</v>
      </c>
      <c r="I24" s="109" t="str">
        <f ca="1" t="shared" si="9"/>
        <v>2</v>
      </c>
      <c r="J24" s="110" t="str">
        <f ca="1" t="shared" si="9"/>
        <v>4</v>
      </c>
      <c r="K24" s="109" t="str">
        <f ca="1" t="shared" si="9"/>
        <v>2</v>
      </c>
      <c r="L24" s="109" t="str">
        <f ca="1" t="shared" si="9"/>
        <v>3</v>
      </c>
      <c r="M24" s="109" t="str">
        <f ca="1" t="shared" si="9"/>
        <v>1</v>
      </c>
      <c r="N24" s="110" t="str">
        <f ca="1" t="shared" si="9"/>
        <v>0</v>
      </c>
      <c r="O24" s="109" t="str">
        <f ca="1" t="shared" si="9"/>
        <v>2</v>
      </c>
      <c r="P24" s="109" t="str">
        <f ca="1" t="shared" si="9"/>
        <v>1</v>
      </c>
      <c r="Q24" s="109" t="str">
        <f ca="1" t="shared" si="9"/>
        <v>3</v>
      </c>
      <c r="R24" s="110" t="str">
        <f ca="1" t="shared" si="9"/>
        <v>4</v>
      </c>
      <c r="S24" s="109" t="str">
        <f ca="1" t="shared" si="9"/>
        <v>2</v>
      </c>
      <c r="T24" s="109" t="str">
        <f ca="1" t="shared" si="9"/>
        <v>3</v>
      </c>
      <c r="U24" s="109" t="str">
        <f ca="1" t="shared" si="9"/>
        <v>1</v>
      </c>
      <c r="V24" s="110" t="str">
        <f ca="1" t="shared" si="9"/>
        <v>／</v>
      </c>
      <c r="W24" s="109" t="str">
        <f ca="1" t="shared" si="9"/>
        <v>3</v>
      </c>
      <c r="X24" s="109" t="str">
        <f ca="1" t="shared" si="9"/>
        <v>1</v>
      </c>
      <c r="Y24" s="109" t="str">
        <f ca="1" t="shared" si="9"/>
        <v>3</v>
      </c>
      <c r="Z24" s="110" t="str">
        <f ca="1" t="shared" si="9"/>
        <v>／</v>
      </c>
      <c r="AA24" s="109" t="str">
        <f ca="1" t="shared" si="9"/>
        <v>1</v>
      </c>
      <c r="AB24" s="109" t="str">
        <f ca="1" t="shared" si="9"/>
        <v>3</v>
      </c>
      <c r="AC24" s="109" t="str">
        <f ca="1" t="shared" si="9"/>
        <v>2</v>
      </c>
      <c r="AD24" s="110" t="str">
        <f ca="1" t="shared" si="9"/>
        <v>／</v>
      </c>
      <c r="AE24" s="109" t="str">
        <f ca="1" t="shared" si="9"/>
        <v>3</v>
      </c>
      <c r="AF24" s="109" t="str">
        <f ca="1" t="shared" si="9"/>
        <v>1</v>
      </c>
      <c r="AG24" s="109" t="str">
        <f ca="1" t="shared" si="9"/>
        <v>2</v>
      </c>
      <c r="AH24" s="110" t="str">
        <f ca="1" t="shared" si="9"/>
        <v>／</v>
      </c>
      <c r="AI24" s="109" t="str">
        <f ca="1" t="shared" si="9"/>
        <v>1</v>
      </c>
      <c r="AJ24" s="109" t="str">
        <f ca="1" t="shared" si="9"/>
        <v>3</v>
      </c>
      <c r="AK24" s="109" t="str">
        <f ca="1" t="shared" si="9"/>
        <v>3</v>
      </c>
      <c r="AL24" s="110" t="str">
        <f ca="1" t="shared" si="9"/>
        <v>／</v>
      </c>
      <c r="AM24" s="109" t="str">
        <f ca="1" t="shared" si="9"/>
        <v>3</v>
      </c>
      <c r="AN24" s="109" t="str">
        <f ca="1" t="shared" si="9"/>
        <v>2</v>
      </c>
      <c r="AO24" s="109" t="str">
        <f ca="1" t="shared" si="9"/>
        <v>3</v>
      </c>
      <c r="AP24" s="110" t="str">
        <f ca="1" t="shared" si="9"/>
        <v>／</v>
      </c>
      <c r="AQ24" s="109" t="str">
        <f ca="1" t="shared" si="9"/>
        <v>1</v>
      </c>
      <c r="AR24" s="109" t="str">
        <f ca="1" t="shared" si="9"/>
        <v>2</v>
      </c>
      <c r="AS24" s="109" t="str">
        <f ca="1" t="shared" si="9"/>
        <v>1</v>
      </c>
      <c r="AT24" s="110" t="str">
        <f ca="1" t="shared" si="9"/>
        <v>／</v>
      </c>
      <c r="AU24" s="109" t="str">
        <f ca="1" t="shared" si="9"/>
        <v>3</v>
      </c>
      <c r="AV24" s="109" t="str">
        <f ca="1" t="shared" si="9"/>
        <v>2</v>
      </c>
      <c r="AW24" s="109" t="str">
        <f ca="1" t="shared" si="9"/>
        <v>3</v>
      </c>
      <c r="AX24" s="109" t="str">
        <f ca="1" t="shared" si="9"/>
        <v>／</v>
      </c>
    </row>
    <row r="26" ht="20.25" spans="1:1">
      <c r="A26" t="s">
        <v>24</v>
      </c>
    </row>
    <row r="27" ht="20.25" spans="3:44">
      <c r="C27" s="21" t="s">
        <v>0</v>
      </c>
      <c r="D27" s="99"/>
      <c r="E27" s="99"/>
      <c r="F27" s="99"/>
      <c r="G27" s="99"/>
      <c r="H27" s="99"/>
      <c r="I27" s="100"/>
      <c r="J27" s="21" t="s">
        <v>2</v>
      </c>
      <c r="K27" s="99"/>
      <c r="L27" s="99"/>
      <c r="M27" s="99"/>
      <c r="N27" s="99"/>
      <c r="O27" s="99"/>
      <c r="P27" s="100"/>
      <c r="Q27" s="21" t="s">
        <v>3</v>
      </c>
      <c r="R27" s="99"/>
      <c r="S27" s="99"/>
      <c r="T27" s="99"/>
      <c r="U27" s="99"/>
      <c r="V27" s="99"/>
      <c r="W27" s="100"/>
      <c r="X27" s="21" t="s">
        <v>4</v>
      </c>
      <c r="Y27" s="99"/>
      <c r="Z27" s="99"/>
      <c r="AA27" s="99"/>
      <c r="AB27" s="99"/>
      <c r="AC27" s="99"/>
      <c r="AD27" s="100"/>
      <c r="AE27" s="21" t="s">
        <v>5</v>
      </c>
      <c r="AF27" s="99"/>
      <c r="AG27" s="99"/>
      <c r="AH27" s="99"/>
      <c r="AI27" s="99"/>
      <c r="AJ27" s="99"/>
      <c r="AK27" s="100"/>
      <c r="AL27" s="21" t="s">
        <v>6</v>
      </c>
      <c r="AM27" s="99"/>
      <c r="AN27" s="99"/>
      <c r="AO27" s="99"/>
      <c r="AP27" s="99"/>
      <c r="AQ27" s="99"/>
      <c r="AR27" s="100"/>
    </row>
    <row r="28" ht="42.75" customHeight="1" spans="3:44">
      <c r="C28" s="17" t="s">
        <v>18</v>
      </c>
      <c r="D28" s="18">
        <v>7</v>
      </c>
      <c r="E28" s="166" t="s">
        <v>19</v>
      </c>
      <c r="F28" s="18" t="s">
        <v>20</v>
      </c>
      <c r="G28" s="18" t="s">
        <v>21</v>
      </c>
      <c r="H28" s="42" t="s">
        <v>15</v>
      </c>
      <c r="I28" s="101" t="s">
        <v>16</v>
      </c>
      <c r="J28" s="17" t="s">
        <v>18</v>
      </c>
      <c r="K28" s="18">
        <v>7</v>
      </c>
      <c r="L28" s="166" t="s">
        <v>19</v>
      </c>
      <c r="M28" s="18" t="s">
        <v>20</v>
      </c>
      <c r="N28" s="18" t="s">
        <v>21</v>
      </c>
      <c r="O28" s="42" t="s">
        <v>15</v>
      </c>
      <c r="P28" s="101" t="s">
        <v>16</v>
      </c>
      <c r="Q28" s="17" t="s">
        <v>18</v>
      </c>
      <c r="R28" s="18">
        <v>7</v>
      </c>
      <c r="S28" s="166" t="s">
        <v>19</v>
      </c>
      <c r="T28" s="18" t="s">
        <v>20</v>
      </c>
      <c r="U28" s="18" t="s">
        <v>21</v>
      </c>
      <c r="V28" s="42" t="s">
        <v>15</v>
      </c>
      <c r="W28" s="101" t="s">
        <v>16</v>
      </c>
      <c r="X28" s="17" t="s">
        <v>18</v>
      </c>
      <c r="Y28" s="18">
        <v>7</v>
      </c>
      <c r="Z28" s="166" t="s">
        <v>19</v>
      </c>
      <c r="AA28" s="18" t="s">
        <v>20</v>
      </c>
      <c r="AB28" s="18" t="s">
        <v>21</v>
      </c>
      <c r="AC28" s="42" t="s">
        <v>15</v>
      </c>
      <c r="AD28" s="101" t="s">
        <v>16</v>
      </c>
      <c r="AE28" s="17" t="s">
        <v>18</v>
      </c>
      <c r="AF28" s="18">
        <v>7</v>
      </c>
      <c r="AG28" s="166" t="s">
        <v>19</v>
      </c>
      <c r="AH28" s="18" t="s">
        <v>20</v>
      </c>
      <c r="AI28" s="18" t="s">
        <v>21</v>
      </c>
      <c r="AJ28" s="42" t="s">
        <v>15</v>
      </c>
      <c r="AK28" s="101" t="s">
        <v>16</v>
      </c>
      <c r="AL28" s="17" t="s">
        <v>18</v>
      </c>
      <c r="AM28" s="18">
        <v>7</v>
      </c>
      <c r="AN28" s="166" t="s">
        <v>19</v>
      </c>
      <c r="AO28" s="18" t="s">
        <v>20</v>
      </c>
      <c r="AP28" s="18" t="s">
        <v>21</v>
      </c>
      <c r="AQ28" s="42" t="s">
        <v>15</v>
      </c>
      <c r="AR28" s="101" t="s">
        <v>16</v>
      </c>
    </row>
    <row r="29" hidden="1" spans="2:44">
      <c r="B29" s="52"/>
      <c r="C29" s="120">
        <v>1</v>
      </c>
      <c r="D29" s="121">
        <v>8</v>
      </c>
      <c r="E29" s="121">
        <v>15</v>
      </c>
      <c r="F29" s="121">
        <v>22</v>
      </c>
      <c r="G29" s="121">
        <v>29</v>
      </c>
      <c r="H29" s="121">
        <v>36</v>
      </c>
      <c r="I29" s="149">
        <v>43</v>
      </c>
      <c r="J29" s="120">
        <v>1</v>
      </c>
      <c r="K29" s="121">
        <v>8</v>
      </c>
      <c r="L29" s="121">
        <v>15</v>
      </c>
      <c r="M29" s="121">
        <v>22</v>
      </c>
      <c r="N29" s="121">
        <v>29</v>
      </c>
      <c r="O29" s="121">
        <v>36</v>
      </c>
      <c r="P29" s="149">
        <v>43</v>
      </c>
      <c r="Q29" s="120">
        <v>1</v>
      </c>
      <c r="R29" s="121">
        <v>8</v>
      </c>
      <c r="S29" s="121">
        <v>15</v>
      </c>
      <c r="T29" s="121">
        <v>22</v>
      </c>
      <c r="U29" s="121">
        <v>29</v>
      </c>
      <c r="V29" s="121">
        <v>36</v>
      </c>
      <c r="W29" s="149">
        <v>43</v>
      </c>
      <c r="X29" s="120">
        <v>1</v>
      </c>
      <c r="Y29" s="121">
        <v>8</v>
      </c>
      <c r="Z29" s="121">
        <v>15</v>
      </c>
      <c r="AA29" s="121">
        <v>22</v>
      </c>
      <c r="AB29" s="121">
        <v>29</v>
      </c>
      <c r="AC29" s="121">
        <v>36</v>
      </c>
      <c r="AD29" s="149">
        <v>43</v>
      </c>
      <c r="AE29" s="120">
        <v>1</v>
      </c>
      <c r="AF29" s="121">
        <v>8</v>
      </c>
      <c r="AG29" s="121">
        <v>15</v>
      </c>
      <c r="AH29" s="121">
        <v>22</v>
      </c>
      <c r="AI29" s="121">
        <v>29</v>
      </c>
      <c r="AJ29" s="121">
        <v>36</v>
      </c>
      <c r="AK29" s="149">
        <v>43</v>
      </c>
      <c r="AL29" s="120">
        <v>1</v>
      </c>
      <c r="AM29" s="121">
        <v>8</v>
      </c>
      <c r="AN29" s="121">
        <v>15</v>
      </c>
      <c r="AO29" s="121">
        <v>22</v>
      </c>
      <c r="AP29" s="121">
        <v>29</v>
      </c>
      <c r="AQ29" s="121">
        <v>36</v>
      </c>
      <c r="AR29" s="149">
        <v>43</v>
      </c>
    </row>
    <row r="30" ht="20.25" hidden="1" spans="2:44">
      <c r="B30" s="87"/>
      <c r="C30" s="122">
        <v>1</v>
      </c>
      <c r="D30" s="123">
        <v>1</v>
      </c>
      <c r="E30" s="123">
        <v>1</v>
      </c>
      <c r="F30" s="123">
        <v>1</v>
      </c>
      <c r="G30" s="123">
        <v>1</v>
      </c>
      <c r="H30" s="123">
        <v>1</v>
      </c>
      <c r="I30" s="150">
        <v>1</v>
      </c>
      <c r="J30" s="151">
        <v>2</v>
      </c>
      <c r="K30" s="123">
        <v>2</v>
      </c>
      <c r="L30" s="123">
        <v>2</v>
      </c>
      <c r="M30" s="123">
        <v>2</v>
      </c>
      <c r="N30" s="123">
        <v>2</v>
      </c>
      <c r="O30" s="123">
        <v>2</v>
      </c>
      <c r="P30" s="150">
        <v>2</v>
      </c>
      <c r="Q30" s="151">
        <v>3</v>
      </c>
      <c r="R30" s="123">
        <v>3</v>
      </c>
      <c r="S30" s="123">
        <v>3</v>
      </c>
      <c r="T30" s="123">
        <v>3</v>
      </c>
      <c r="U30" s="123">
        <v>3</v>
      </c>
      <c r="V30" s="123">
        <v>3</v>
      </c>
      <c r="W30" s="150">
        <v>3</v>
      </c>
      <c r="X30" s="151">
        <v>4</v>
      </c>
      <c r="Y30" s="123">
        <v>4</v>
      </c>
      <c r="Z30" s="123">
        <v>4</v>
      </c>
      <c r="AA30" s="123">
        <v>4</v>
      </c>
      <c r="AB30" s="123">
        <v>4</v>
      </c>
      <c r="AC30" s="123">
        <v>4</v>
      </c>
      <c r="AD30" s="150">
        <v>4</v>
      </c>
      <c r="AE30" s="151">
        <v>5</v>
      </c>
      <c r="AF30" s="123">
        <v>5</v>
      </c>
      <c r="AG30" s="123">
        <v>5</v>
      </c>
      <c r="AH30" s="123">
        <v>5</v>
      </c>
      <c r="AI30" s="123">
        <v>5</v>
      </c>
      <c r="AJ30" s="123">
        <v>5</v>
      </c>
      <c r="AK30" s="150">
        <v>5</v>
      </c>
      <c r="AL30" s="151">
        <v>6</v>
      </c>
      <c r="AM30" s="123">
        <v>6</v>
      </c>
      <c r="AN30" s="123">
        <v>6</v>
      </c>
      <c r="AO30" s="123">
        <v>6</v>
      </c>
      <c r="AP30" s="123">
        <v>6</v>
      </c>
      <c r="AQ30" s="123">
        <v>6</v>
      </c>
      <c r="AR30" s="150">
        <v>6</v>
      </c>
    </row>
    <row r="31" ht="20.25" spans="1:44">
      <c r="A31" s="105" t="str">
        <f>A1</f>
        <v>C</v>
      </c>
      <c r="B31" s="56" t="s">
        <v>13</v>
      </c>
      <c r="C31" s="124" t="str">
        <f ca="1">MID(INDIRECT($B$31&amp;"2!A"&amp;C$29),C$30,1)</f>
        <v>1</v>
      </c>
      <c r="D31" s="125" t="str">
        <f ca="1" t="shared" ref="D31:AR31" si="10">MID(INDIRECT($B$31&amp;"2!A"&amp;D$29),D$30,1)</f>
        <v>0</v>
      </c>
      <c r="E31" s="125" t="str">
        <f ca="1" t="shared" si="10"/>
        <v>1</v>
      </c>
      <c r="F31" s="125" t="str">
        <f ca="1" t="shared" si="10"/>
        <v>1</v>
      </c>
      <c r="G31" s="125" t="str">
        <f ca="1" t="shared" si="10"/>
        <v>2</v>
      </c>
      <c r="H31" s="125" t="str">
        <f ca="1" t="shared" si="10"/>
        <v>2</v>
      </c>
      <c r="I31" s="152" t="str">
        <f ca="1" t="shared" si="10"/>
        <v>1</v>
      </c>
      <c r="J31" s="124" t="str">
        <f ca="1" t="shared" si="10"/>
        <v>3</v>
      </c>
      <c r="K31" s="125" t="str">
        <f ca="1" t="shared" si="10"/>
        <v>4</v>
      </c>
      <c r="L31" s="125" t="str">
        <f ca="1" t="shared" si="10"/>
        <v>3</v>
      </c>
      <c r="M31" s="125" t="str">
        <f ca="1" t="shared" si="10"/>
        <v>3</v>
      </c>
      <c r="N31" s="125" t="str">
        <f ca="1" t="shared" si="10"/>
        <v>2</v>
      </c>
      <c r="O31" s="125" t="str">
        <f ca="1" t="shared" si="10"/>
        <v>1</v>
      </c>
      <c r="P31" s="152" t="str">
        <f ca="1" t="shared" si="10"/>
        <v>3</v>
      </c>
      <c r="Q31" s="124" t="str">
        <f ca="1" t="shared" si="10"/>
        <v>2</v>
      </c>
      <c r="R31" s="125" t="str">
        <f ca="1" t="shared" si="10"/>
        <v>1</v>
      </c>
      <c r="S31" s="125" t="str">
        <f ca="1" t="shared" si="10"/>
        <v>2</v>
      </c>
      <c r="T31" s="125" t="str">
        <f ca="1" t="shared" si="10"/>
        <v>1</v>
      </c>
      <c r="U31" s="125" t="str">
        <f ca="1" t="shared" si="10"/>
        <v>2</v>
      </c>
      <c r="V31" s="125" t="str">
        <f ca="1" t="shared" si="10"/>
        <v>3</v>
      </c>
      <c r="W31" s="152" t="str">
        <f ca="1" t="shared" si="10"/>
        <v>1</v>
      </c>
      <c r="X31" s="124" t="str">
        <f ca="1" t="shared" si="10"/>
        <v>1</v>
      </c>
      <c r="Y31" s="125" t="str">
        <f ca="1" t="shared" si="10"/>
        <v>2</v>
      </c>
      <c r="Z31" s="125" t="str">
        <f ca="1" t="shared" si="10"/>
        <v>2</v>
      </c>
      <c r="AA31" s="125" t="str">
        <f ca="1" t="shared" si="10"/>
        <v>3</v>
      </c>
      <c r="AB31" s="125" t="str">
        <f ca="1" t="shared" si="10"/>
        <v>3</v>
      </c>
      <c r="AC31" s="125" t="str">
        <f ca="1" t="shared" si="10"/>
        <v>2</v>
      </c>
      <c r="AD31" s="152" t="str">
        <f ca="1" t="shared" si="10"/>
        <v>3</v>
      </c>
      <c r="AE31" s="124" t="str">
        <f ca="1" t="shared" si="10"/>
        <v>3</v>
      </c>
      <c r="AF31" s="125" t="str">
        <f ca="1" t="shared" si="10"/>
        <v>2</v>
      </c>
      <c r="AG31" s="125" t="str">
        <f ca="1" t="shared" si="10"/>
        <v>1</v>
      </c>
      <c r="AH31" s="125" t="str">
        <f ca="1" t="shared" si="10"/>
        <v>1</v>
      </c>
      <c r="AI31" s="125" t="str">
        <f ca="1" t="shared" si="10"/>
        <v>0</v>
      </c>
      <c r="AJ31" s="125" t="str">
        <f ca="1" t="shared" si="10"/>
        <v>／</v>
      </c>
      <c r="AK31" s="158" t="str">
        <f ca="1" t="shared" si="10"/>
        <v>1</v>
      </c>
      <c r="AL31" s="159" t="str">
        <f ca="1" t="shared" si="10"/>
        <v>1</v>
      </c>
      <c r="AM31" s="160" t="str">
        <f ca="1" t="shared" si="10"/>
        <v>2</v>
      </c>
      <c r="AN31" s="160" t="str">
        <f ca="1" t="shared" si="10"/>
        <v>3</v>
      </c>
      <c r="AO31" s="160" t="str">
        <f ca="1" t="shared" si="10"/>
        <v>3</v>
      </c>
      <c r="AP31" s="160" t="str">
        <f ca="1" t="shared" si="10"/>
        <v>4</v>
      </c>
      <c r="AQ31" s="160" t="str">
        <f ca="1" t="shared" si="10"/>
        <v>／</v>
      </c>
      <c r="AR31" s="152" t="str">
        <f ca="1" t="shared" si="10"/>
        <v>3</v>
      </c>
    </row>
    <row r="32" ht="20.25" spans="1:44">
      <c r="A32" s="106"/>
      <c r="B32" s="56" t="s">
        <v>14</v>
      </c>
      <c r="C32" s="126" t="str">
        <f ca="1">MID(INDIRECT($B$32&amp;"2!A"&amp;C$29),C$30,1)</f>
        <v>2</v>
      </c>
      <c r="D32" s="127" t="str">
        <f ca="1" t="shared" ref="D32:AR32" si="11">MID(INDIRECT($B$32&amp;"2!A"&amp;D$29),D$30,1)</f>
        <v>1</v>
      </c>
      <c r="E32" s="127" t="str">
        <f ca="1" t="shared" si="11"/>
        <v>2</v>
      </c>
      <c r="F32" s="127" t="str">
        <f ca="1" t="shared" si="11"/>
        <v>0</v>
      </c>
      <c r="G32" s="127" t="str">
        <f ca="1" t="shared" si="11"/>
        <v>1</v>
      </c>
      <c r="H32" s="127" t="str">
        <f ca="1" t="shared" si="11"/>
        <v>1</v>
      </c>
      <c r="I32" s="110" t="str">
        <f ca="1" t="shared" si="11"/>
        <v>2</v>
      </c>
      <c r="J32" s="109" t="str">
        <f ca="1" t="shared" si="11"/>
        <v>2</v>
      </c>
      <c r="K32" s="127" t="str">
        <f ca="1" t="shared" si="11"/>
        <v>3</v>
      </c>
      <c r="L32" s="127" t="str">
        <f ca="1" t="shared" si="11"/>
        <v>2</v>
      </c>
      <c r="M32" s="127" t="str">
        <f ca="1" t="shared" si="11"/>
        <v>4</v>
      </c>
      <c r="N32" s="127" t="str">
        <f ca="1" t="shared" si="11"/>
        <v>3</v>
      </c>
      <c r="O32" s="127" t="str">
        <f ca="1" t="shared" si="11"/>
        <v>2</v>
      </c>
      <c r="P32" s="110" t="str">
        <f ca="1" t="shared" si="11"/>
        <v>2</v>
      </c>
      <c r="Q32" s="109" t="str">
        <f ca="1" t="shared" si="11"/>
        <v>3</v>
      </c>
      <c r="R32" s="127" t="str">
        <f ca="1" t="shared" si="11"/>
        <v>2</v>
      </c>
      <c r="S32" s="127" t="str">
        <f ca="1" t="shared" si="11"/>
        <v>3</v>
      </c>
      <c r="T32" s="127" t="str">
        <f ca="1" t="shared" si="11"/>
        <v>1</v>
      </c>
      <c r="U32" s="127" t="str">
        <f ca="1" t="shared" si="11"/>
        <v>2</v>
      </c>
      <c r="V32" s="127" t="str">
        <f ca="1" t="shared" si="11"/>
        <v>3</v>
      </c>
      <c r="W32" s="110" t="str">
        <f ca="1" t="shared" si="11"/>
        <v>2</v>
      </c>
      <c r="X32" s="109" t="str">
        <f ca="1" t="shared" si="11"/>
        <v>1</v>
      </c>
      <c r="Y32" s="127" t="str">
        <f ca="1" t="shared" si="11"/>
        <v>1</v>
      </c>
      <c r="Z32" s="127" t="str">
        <f ca="1" t="shared" si="11"/>
        <v>1</v>
      </c>
      <c r="AA32" s="127" t="str">
        <f ca="1" t="shared" si="11"/>
        <v>2</v>
      </c>
      <c r="AB32" s="127" t="str">
        <f ca="1" t="shared" si="11"/>
        <v>2</v>
      </c>
      <c r="AC32" s="127" t="str">
        <f ca="1" t="shared" si="11"/>
        <v>1</v>
      </c>
      <c r="AD32" s="110" t="str">
        <f ca="1" t="shared" si="11"/>
        <v>2</v>
      </c>
      <c r="AE32" s="109" t="str">
        <f ca="1" t="shared" si="11"/>
        <v>3</v>
      </c>
      <c r="AF32" s="127" t="str">
        <f ca="1" t="shared" si="11"/>
        <v>4</v>
      </c>
      <c r="AG32" s="127" t="str">
        <f ca="1" t="shared" si="11"/>
        <v>3</v>
      </c>
      <c r="AH32" s="127" t="str">
        <f ca="1" t="shared" si="11"/>
        <v>3</v>
      </c>
      <c r="AI32" s="127" t="str">
        <f ca="1" t="shared" si="11"/>
        <v>2</v>
      </c>
      <c r="AJ32" s="127" t="str">
        <f ca="1" t="shared" si="11"/>
        <v>／</v>
      </c>
      <c r="AK32" s="161" t="str">
        <f ca="1" t="shared" si="11"/>
        <v>3</v>
      </c>
      <c r="AL32" s="126" t="str">
        <f ca="1" t="shared" si="11"/>
        <v>1</v>
      </c>
      <c r="AM32" s="127" t="str">
        <f ca="1" t="shared" si="11"/>
        <v>0</v>
      </c>
      <c r="AN32" s="127" t="str">
        <f ca="1" t="shared" si="11"/>
        <v>1</v>
      </c>
      <c r="AO32" s="127" t="str">
        <f ca="1" t="shared" si="11"/>
        <v>1</v>
      </c>
      <c r="AP32" s="127" t="str">
        <f ca="1" t="shared" si="11"/>
        <v>2</v>
      </c>
      <c r="AQ32" s="127" t="str">
        <f ca="1" t="shared" si="11"/>
        <v>／</v>
      </c>
      <c r="AR32" s="110" t="str">
        <f ca="1" t="shared" si="11"/>
        <v>1</v>
      </c>
    </row>
    <row r="33" ht="20.25" spans="1:44">
      <c r="A33" s="106"/>
      <c r="B33" s="56" t="s">
        <v>15</v>
      </c>
      <c r="C33" s="126" t="str">
        <f ca="1">MID(INDIRECT($B$33&amp;"2!A"&amp;C$29),C$30,1)</f>
        <v>3</v>
      </c>
      <c r="D33" s="127" t="str">
        <f ca="1" t="shared" ref="D33:AR33" si="12">MID(INDIRECT($B$33&amp;"2!A"&amp;D$29),D$30,1)</f>
        <v>2</v>
      </c>
      <c r="E33" s="127" t="str">
        <f ca="1" t="shared" si="12"/>
        <v>1</v>
      </c>
      <c r="F33" s="127" t="str">
        <f ca="1" t="shared" si="12"/>
        <v>1</v>
      </c>
      <c r="G33" s="127" t="str">
        <f ca="1" t="shared" si="12"/>
        <v>0</v>
      </c>
      <c r="H33" s="127" t="str">
        <f ca="1" t="shared" si="12"/>
        <v>0</v>
      </c>
      <c r="I33" s="110" t="str">
        <f ca="1" t="shared" si="12"/>
        <v>1</v>
      </c>
      <c r="J33" s="109" t="str">
        <f ca="1" t="shared" si="12"/>
        <v>2</v>
      </c>
      <c r="K33" s="127" t="str">
        <f ca="1" t="shared" si="12"/>
        <v>3</v>
      </c>
      <c r="L33" s="127" t="str">
        <f ca="1" t="shared" si="12"/>
        <v>4</v>
      </c>
      <c r="M33" s="127" t="str">
        <f ca="1" t="shared" si="12"/>
        <v>3</v>
      </c>
      <c r="N33" s="127" t="str">
        <f ca="1" t="shared" si="12"/>
        <v>4</v>
      </c>
      <c r="O33" s="127" t="str">
        <f ca="1" t="shared" si="12"/>
        <v>3</v>
      </c>
      <c r="P33" s="110" t="str">
        <f ca="1" t="shared" si="12"/>
        <v>3</v>
      </c>
      <c r="Q33" s="109" t="str">
        <f ca="1" t="shared" si="12"/>
        <v>2</v>
      </c>
      <c r="R33" s="127" t="str">
        <f ca="1" t="shared" si="12"/>
        <v>1</v>
      </c>
      <c r="S33" s="127" t="str">
        <f ca="1" t="shared" si="12"/>
        <v>1</v>
      </c>
      <c r="T33" s="127" t="str">
        <f ca="1" t="shared" si="12"/>
        <v>2</v>
      </c>
      <c r="U33" s="127" t="str">
        <f ca="1" t="shared" si="12"/>
        <v>2</v>
      </c>
      <c r="V33" s="127" t="str">
        <f ca="1" t="shared" si="12"/>
        <v>3</v>
      </c>
      <c r="W33" s="110" t="str">
        <f ca="1" t="shared" si="12"/>
        <v>1</v>
      </c>
      <c r="X33" s="109" t="str">
        <f ca="1" t="shared" si="12"/>
        <v>2</v>
      </c>
      <c r="Y33" s="127" t="str">
        <f ca="1" t="shared" si="12"/>
        <v>2</v>
      </c>
      <c r="Z33" s="127" t="str">
        <f ca="1" t="shared" si="12"/>
        <v>2</v>
      </c>
      <c r="AA33" s="127" t="str">
        <f ca="1" t="shared" si="12"/>
        <v>1</v>
      </c>
      <c r="AB33" s="127" t="str">
        <f ca="1" t="shared" si="12"/>
        <v>1</v>
      </c>
      <c r="AC33" s="127" t="str">
        <f ca="1" t="shared" si="12"/>
        <v>0</v>
      </c>
      <c r="AD33" s="110" t="str">
        <f ca="1" t="shared" si="12"/>
        <v>3</v>
      </c>
      <c r="AE33" s="109" t="str">
        <f ca="1" t="shared" si="12"/>
        <v>2</v>
      </c>
      <c r="AF33" s="127" t="str">
        <f ca="1" t="shared" si="12"/>
        <v>3</v>
      </c>
      <c r="AG33" s="127" t="str">
        <f ca="1" t="shared" si="12"/>
        <v>2</v>
      </c>
      <c r="AH33" s="127" t="str">
        <f ca="1" t="shared" si="12"/>
        <v>4</v>
      </c>
      <c r="AI33" s="127" t="str">
        <f ca="1" t="shared" si="12"/>
        <v>3</v>
      </c>
      <c r="AJ33" s="127" t="str">
        <f ca="1" t="shared" si="12"/>
        <v>／</v>
      </c>
      <c r="AK33" s="161" t="str">
        <f ca="1" t="shared" si="12"/>
        <v>2</v>
      </c>
      <c r="AL33" s="126" t="str">
        <f ca="1" t="shared" si="12"/>
        <v>2</v>
      </c>
      <c r="AM33" s="127" t="str">
        <f ca="1" t="shared" si="12"/>
        <v>1</v>
      </c>
      <c r="AN33" s="127" t="str">
        <f ca="1" t="shared" si="12"/>
        <v>2</v>
      </c>
      <c r="AO33" s="127" t="str">
        <f ca="1" t="shared" si="12"/>
        <v>1</v>
      </c>
      <c r="AP33" s="127" t="str">
        <f ca="1" t="shared" si="12"/>
        <v>2</v>
      </c>
      <c r="AQ33" s="127" t="str">
        <f ca="1" t="shared" si="12"/>
        <v>／</v>
      </c>
      <c r="AR33" s="110" t="str">
        <f ca="1" t="shared" si="12"/>
        <v>2</v>
      </c>
    </row>
    <row r="34" ht="20.25" spans="1:54">
      <c r="A34" s="106"/>
      <c r="B34" s="163" t="s">
        <v>16</v>
      </c>
      <c r="C34" s="128" t="str">
        <f ca="1">MID(INDIRECT($B$34&amp;"2!A"&amp;C$29),C$30,1)</f>
        <v>2</v>
      </c>
      <c r="D34" s="129" t="str">
        <f ca="1" t="shared" ref="D34:AR34" si="13">MID(INDIRECT($B$34&amp;"2!A"&amp;D$29),D$30,1)</f>
        <v>1</v>
      </c>
      <c r="E34" s="129" t="str">
        <f ca="1" t="shared" si="13"/>
        <v>0</v>
      </c>
      <c r="F34" s="129" t="str">
        <f ca="1" t="shared" si="13"/>
        <v>2</v>
      </c>
      <c r="G34" s="129" t="str">
        <f ca="1" t="shared" si="13"/>
        <v>1</v>
      </c>
      <c r="H34" s="129" t="str">
        <f ca="1" t="shared" si="13"/>
        <v>2</v>
      </c>
      <c r="I34" s="116" t="str">
        <f ca="1" t="shared" si="13"/>
        <v>0</v>
      </c>
      <c r="J34" s="115" t="str">
        <f ca="1" t="shared" si="13"/>
        <v>2</v>
      </c>
      <c r="K34" s="129" t="str">
        <f ca="1" t="shared" si="13"/>
        <v>3</v>
      </c>
      <c r="L34" s="129" t="str">
        <f ca="1" t="shared" si="13"/>
        <v>4</v>
      </c>
      <c r="M34" s="129" t="str">
        <f ca="1" t="shared" si="13"/>
        <v>2</v>
      </c>
      <c r="N34" s="129" t="str">
        <f ca="1" t="shared" si="13"/>
        <v>3</v>
      </c>
      <c r="O34" s="129" t="str">
        <f ca="1" t="shared" si="13"/>
        <v>2</v>
      </c>
      <c r="P34" s="116" t="str">
        <f ca="1" t="shared" si="13"/>
        <v>4</v>
      </c>
      <c r="Q34" s="115" t="str">
        <f ca="1" t="shared" si="13"/>
        <v>2</v>
      </c>
      <c r="R34" s="129" t="str">
        <f ca="1" t="shared" si="13"/>
        <v>1</v>
      </c>
      <c r="S34" s="129" t="str">
        <f ca="1" t="shared" si="13"/>
        <v>0</v>
      </c>
      <c r="T34" s="129" t="str">
        <f ca="1" t="shared" si="13"/>
        <v>2</v>
      </c>
      <c r="U34" s="129" t="str">
        <f ca="1" t="shared" si="13"/>
        <v>1</v>
      </c>
      <c r="V34" s="129" t="str">
        <f ca="1" t="shared" si="13"/>
        <v>2</v>
      </c>
      <c r="W34" s="116" t="str">
        <f ca="1" t="shared" si="13"/>
        <v>0</v>
      </c>
      <c r="X34" s="115" t="str">
        <f ca="1" t="shared" si="13"/>
        <v>2</v>
      </c>
      <c r="Y34" s="129" t="str">
        <f ca="1" t="shared" si="13"/>
        <v>3</v>
      </c>
      <c r="Z34" s="129" t="str">
        <f ca="1" t="shared" si="13"/>
        <v>4</v>
      </c>
      <c r="AA34" s="129" t="str">
        <f ca="1" t="shared" si="13"/>
        <v>2</v>
      </c>
      <c r="AB34" s="129" t="str">
        <f ca="1" t="shared" si="13"/>
        <v>3</v>
      </c>
      <c r="AC34" s="129" t="str">
        <f ca="1" t="shared" si="13"/>
        <v>2</v>
      </c>
      <c r="AD34" s="116" t="str">
        <f ca="1" t="shared" si="13"/>
        <v>4</v>
      </c>
      <c r="AE34" s="115" t="str">
        <f ca="1" t="shared" si="13"/>
        <v>2</v>
      </c>
      <c r="AF34" s="129" t="str">
        <f ca="1" t="shared" si="13"/>
        <v>1</v>
      </c>
      <c r="AG34" s="129" t="str">
        <f ca="1" t="shared" si="13"/>
        <v>0</v>
      </c>
      <c r="AH34" s="129" t="str">
        <f ca="1" t="shared" si="13"/>
        <v>2</v>
      </c>
      <c r="AI34" s="129" t="str">
        <f ca="1" t="shared" si="13"/>
        <v>1</v>
      </c>
      <c r="AJ34" s="129" t="str">
        <f ca="1" t="shared" si="13"/>
        <v>／</v>
      </c>
      <c r="AK34" s="162" t="str">
        <f ca="1" t="shared" si="13"/>
        <v>0</v>
      </c>
      <c r="AL34" s="128" t="str">
        <f ca="1" t="shared" si="13"/>
        <v>2</v>
      </c>
      <c r="AM34" s="129" t="str">
        <f ca="1" t="shared" si="13"/>
        <v>3</v>
      </c>
      <c r="AN34" s="129" t="str">
        <f ca="1" t="shared" si="13"/>
        <v>4</v>
      </c>
      <c r="AO34" s="129" t="str">
        <f ca="1" t="shared" si="13"/>
        <v>2</v>
      </c>
      <c r="AP34" s="129" t="str">
        <f ca="1" t="shared" si="13"/>
        <v>3</v>
      </c>
      <c r="AQ34" s="129" t="str">
        <f ca="1" t="shared" si="13"/>
        <v>／</v>
      </c>
      <c r="AR34" s="116" t="str">
        <f ca="1" t="shared" si="13"/>
        <v>4</v>
      </c>
      <c r="AS34" s="4"/>
      <c r="AT34" s="4"/>
      <c r="AU34" s="4"/>
      <c r="AV34" s="4"/>
      <c r="AW34" s="4"/>
      <c r="AX34" s="4"/>
      <c r="AY34" s="4"/>
      <c r="AZ34" s="4"/>
      <c r="BA34" s="4"/>
      <c r="BB34" s="4"/>
    </row>
    <row r="35" ht="20.25" spans="1:44">
      <c r="A35" s="85"/>
      <c r="C35" s="21" t="s">
        <v>7</v>
      </c>
      <c r="D35" s="99"/>
      <c r="E35" s="99"/>
      <c r="F35" s="99"/>
      <c r="G35" s="99"/>
      <c r="H35" s="99"/>
      <c r="I35" s="100"/>
      <c r="J35" s="21" t="s">
        <v>8</v>
      </c>
      <c r="K35" s="99"/>
      <c r="L35" s="99"/>
      <c r="M35" s="99"/>
      <c r="N35" s="99"/>
      <c r="O35" s="99"/>
      <c r="P35" s="100"/>
      <c r="Q35" s="21" t="s">
        <v>9</v>
      </c>
      <c r="R35" s="99"/>
      <c r="S35" s="99"/>
      <c r="T35" s="99"/>
      <c r="U35" s="99"/>
      <c r="V35" s="99"/>
      <c r="W35" s="100"/>
      <c r="X35" s="21" t="s">
        <v>10</v>
      </c>
      <c r="Y35" s="99"/>
      <c r="Z35" s="99"/>
      <c r="AA35" s="99"/>
      <c r="AB35" s="99"/>
      <c r="AC35" s="99"/>
      <c r="AD35" s="99"/>
      <c r="AE35" s="21" t="s">
        <v>11</v>
      </c>
      <c r="AF35" s="99"/>
      <c r="AG35" s="99"/>
      <c r="AH35" s="99"/>
      <c r="AI35" s="99"/>
      <c r="AJ35" s="99"/>
      <c r="AK35" s="100"/>
      <c r="AL35" s="21" t="s">
        <v>12</v>
      </c>
      <c r="AM35" s="99"/>
      <c r="AN35" s="99"/>
      <c r="AO35" s="99"/>
      <c r="AP35" s="99"/>
      <c r="AQ35" s="99"/>
      <c r="AR35" s="100"/>
    </row>
    <row r="36" ht="42.75" customHeight="1" spans="3:44">
      <c r="C36" s="17" t="s">
        <v>18</v>
      </c>
      <c r="D36" s="18">
        <v>7</v>
      </c>
      <c r="E36" s="166" t="s">
        <v>19</v>
      </c>
      <c r="F36" s="18" t="s">
        <v>20</v>
      </c>
      <c r="G36" s="18" t="s">
        <v>21</v>
      </c>
      <c r="H36" s="42" t="s">
        <v>15</v>
      </c>
      <c r="I36" s="101" t="s">
        <v>16</v>
      </c>
      <c r="J36" s="17" t="s">
        <v>18</v>
      </c>
      <c r="K36" s="18">
        <v>7</v>
      </c>
      <c r="L36" s="166" t="s">
        <v>19</v>
      </c>
      <c r="M36" s="18" t="s">
        <v>20</v>
      </c>
      <c r="N36" s="18" t="s">
        <v>21</v>
      </c>
      <c r="O36" s="42" t="s">
        <v>15</v>
      </c>
      <c r="P36" s="101" t="s">
        <v>16</v>
      </c>
      <c r="Q36" s="17" t="s">
        <v>18</v>
      </c>
      <c r="R36" s="18">
        <v>7</v>
      </c>
      <c r="S36" s="166" t="s">
        <v>19</v>
      </c>
      <c r="T36" s="18" t="s">
        <v>20</v>
      </c>
      <c r="U36" s="18" t="s">
        <v>21</v>
      </c>
      <c r="V36" s="42" t="s">
        <v>15</v>
      </c>
      <c r="W36" s="101" t="s">
        <v>16</v>
      </c>
      <c r="X36" s="17" t="s">
        <v>18</v>
      </c>
      <c r="Y36" s="18">
        <v>7</v>
      </c>
      <c r="Z36" s="166" t="s">
        <v>19</v>
      </c>
      <c r="AA36" s="18" t="s">
        <v>20</v>
      </c>
      <c r="AB36" s="18" t="s">
        <v>21</v>
      </c>
      <c r="AC36" s="42" t="s">
        <v>15</v>
      </c>
      <c r="AD36" s="155" t="s">
        <v>16</v>
      </c>
      <c r="AE36" s="17" t="s">
        <v>18</v>
      </c>
      <c r="AF36" s="18">
        <v>7</v>
      </c>
      <c r="AG36" s="166" t="s">
        <v>19</v>
      </c>
      <c r="AH36" s="18" t="s">
        <v>20</v>
      </c>
      <c r="AI36" s="18" t="s">
        <v>21</v>
      </c>
      <c r="AJ36" s="42" t="s">
        <v>15</v>
      </c>
      <c r="AK36" s="101" t="s">
        <v>16</v>
      </c>
      <c r="AL36" s="17" t="s">
        <v>18</v>
      </c>
      <c r="AM36" s="18">
        <v>7</v>
      </c>
      <c r="AN36" s="166" t="s">
        <v>19</v>
      </c>
      <c r="AO36" s="18" t="s">
        <v>20</v>
      </c>
      <c r="AP36" s="18" t="s">
        <v>21</v>
      </c>
      <c r="AQ36" s="42" t="s">
        <v>15</v>
      </c>
      <c r="AR36" s="101" t="s">
        <v>16</v>
      </c>
    </row>
    <row r="37" hidden="1" spans="2:45">
      <c r="B37" s="4"/>
      <c r="C37" s="130">
        <v>1</v>
      </c>
      <c r="D37" s="121">
        <v>8</v>
      </c>
      <c r="E37" s="121">
        <v>15</v>
      </c>
      <c r="F37" s="121">
        <v>22</v>
      </c>
      <c r="G37" s="121">
        <v>29</v>
      </c>
      <c r="H37" s="121">
        <v>36</v>
      </c>
      <c r="I37" s="149">
        <v>43</v>
      </c>
      <c r="J37" s="120">
        <v>1</v>
      </c>
      <c r="K37" s="121">
        <v>8</v>
      </c>
      <c r="L37" s="121">
        <v>15</v>
      </c>
      <c r="M37" s="121">
        <v>22</v>
      </c>
      <c r="N37" s="121">
        <v>29</v>
      </c>
      <c r="O37" s="121">
        <v>36</v>
      </c>
      <c r="P37" s="149">
        <v>43</v>
      </c>
      <c r="Q37" s="120">
        <v>1</v>
      </c>
      <c r="R37" s="121">
        <v>8</v>
      </c>
      <c r="S37" s="121">
        <v>15</v>
      </c>
      <c r="T37" s="121">
        <v>22</v>
      </c>
      <c r="U37" s="121">
        <v>29</v>
      </c>
      <c r="V37" s="121">
        <v>36</v>
      </c>
      <c r="W37" s="149">
        <v>43</v>
      </c>
      <c r="X37" s="120">
        <v>1</v>
      </c>
      <c r="Y37" s="121">
        <v>8</v>
      </c>
      <c r="Z37" s="121">
        <v>15</v>
      </c>
      <c r="AA37" s="121">
        <v>22</v>
      </c>
      <c r="AB37" s="121">
        <v>29</v>
      </c>
      <c r="AC37" s="121">
        <v>36</v>
      </c>
      <c r="AD37" s="156">
        <v>43</v>
      </c>
      <c r="AE37" s="130">
        <v>1</v>
      </c>
      <c r="AF37" s="121">
        <v>8</v>
      </c>
      <c r="AG37" s="121">
        <v>15</v>
      </c>
      <c r="AH37" s="121">
        <v>22</v>
      </c>
      <c r="AI37" s="121">
        <v>29</v>
      </c>
      <c r="AJ37" s="121">
        <v>36</v>
      </c>
      <c r="AK37" s="156">
        <v>43</v>
      </c>
      <c r="AL37" s="130">
        <v>1</v>
      </c>
      <c r="AM37" s="121">
        <v>8</v>
      </c>
      <c r="AN37" s="121">
        <v>15</v>
      </c>
      <c r="AO37" s="121">
        <v>22</v>
      </c>
      <c r="AP37" s="121">
        <v>29</v>
      </c>
      <c r="AQ37" s="121">
        <v>36</v>
      </c>
      <c r="AR37" s="149">
        <v>43</v>
      </c>
      <c r="AS37" s="86"/>
    </row>
    <row r="38" ht="20.25" hidden="1" spans="2:45">
      <c r="B38" s="131"/>
      <c r="C38" s="122">
        <v>7</v>
      </c>
      <c r="D38" s="123">
        <v>7</v>
      </c>
      <c r="E38" s="123">
        <v>7</v>
      </c>
      <c r="F38" s="123">
        <v>7</v>
      </c>
      <c r="G38" s="123">
        <v>7</v>
      </c>
      <c r="H38" s="123">
        <v>7</v>
      </c>
      <c r="I38" s="150">
        <v>7</v>
      </c>
      <c r="J38" s="151">
        <v>8</v>
      </c>
      <c r="K38" s="123">
        <v>8</v>
      </c>
      <c r="L38" s="123">
        <v>8</v>
      </c>
      <c r="M38" s="123">
        <v>8</v>
      </c>
      <c r="N38" s="123">
        <v>8</v>
      </c>
      <c r="O38" s="123">
        <v>8</v>
      </c>
      <c r="P38" s="150">
        <v>8</v>
      </c>
      <c r="Q38" s="151">
        <v>9</v>
      </c>
      <c r="R38" s="123">
        <v>9</v>
      </c>
      <c r="S38" s="123">
        <v>9</v>
      </c>
      <c r="T38" s="123">
        <v>9</v>
      </c>
      <c r="U38" s="123">
        <v>9</v>
      </c>
      <c r="V38" s="123">
        <v>9</v>
      </c>
      <c r="W38" s="150">
        <v>9</v>
      </c>
      <c r="X38" s="151">
        <v>10</v>
      </c>
      <c r="Y38" s="123">
        <v>10</v>
      </c>
      <c r="Z38" s="123">
        <v>10</v>
      </c>
      <c r="AA38" s="123">
        <v>10</v>
      </c>
      <c r="AB38" s="123">
        <v>10</v>
      </c>
      <c r="AC38" s="123">
        <v>10</v>
      </c>
      <c r="AD38" s="157">
        <v>10</v>
      </c>
      <c r="AE38" s="122">
        <v>11</v>
      </c>
      <c r="AF38" s="123">
        <v>11</v>
      </c>
      <c r="AG38" s="123">
        <v>11</v>
      </c>
      <c r="AH38" s="123">
        <v>11</v>
      </c>
      <c r="AI38" s="123">
        <v>11</v>
      </c>
      <c r="AJ38" s="123">
        <v>11</v>
      </c>
      <c r="AK38" s="157">
        <v>11</v>
      </c>
      <c r="AL38" s="122">
        <v>12</v>
      </c>
      <c r="AM38" s="123">
        <v>12</v>
      </c>
      <c r="AN38" s="123">
        <v>12</v>
      </c>
      <c r="AO38" s="123">
        <v>12</v>
      </c>
      <c r="AP38" s="123">
        <v>12</v>
      </c>
      <c r="AQ38" s="123">
        <v>12</v>
      </c>
      <c r="AR38" s="150">
        <v>12</v>
      </c>
      <c r="AS38" s="86"/>
    </row>
    <row r="39" ht="20.25" spans="1:45">
      <c r="A39" s="105" t="str">
        <f>A1</f>
        <v>C</v>
      </c>
      <c r="B39" s="22" t="s">
        <v>13</v>
      </c>
      <c r="C39" s="127" t="str">
        <f ca="1">MID(INDIRECT($B$39&amp;"2!A"&amp;C$37),C$38,1)</f>
        <v>3</v>
      </c>
      <c r="D39" s="127" t="str">
        <f ca="1" t="shared" ref="D39:AR39" si="14">MID(INDIRECT($B$39&amp;"2!A"&amp;D$37),D$38,1)</f>
        <v>2</v>
      </c>
      <c r="E39" s="127" t="str">
        <f ca="1" t="shared" si="14"/>
        <v>1</v>
      </c>
      <c r="F39" s="127" t="str">
        <f ca="1" t="shared" si="14"/>
        <v>2</v>
      </c>
      <c r="G39" s="127" t="str">
        <f ca="1" t="shared" si="14"/>
        <v>1</v>
      </c>
      <c r="H39" s="127" t="str">
        <f ca="1" t="shared" si="14"/>
        <v>／</v>
      </c>
      <c r="I39" s="110" t="str">
        <f ca="1" t="shared" si="14"/>
        <v>1</v>
      </c>
      <c r="J39" s="109" t="str">
        <f ca="1" t="shared" si="14"/>
        <v>2</v>
      </c>
      <c r="K39" s="127" t="str">
        <f ca="1" t="shared" si="14"/>
        <v>2</v>
      </c>
      <c r="L39" s="127" t="str">
        <f ca="1" t="shared" si="14"/>
        <v>3</v>
      </c>
      <c r="M39" s="127" t="str">
        <f ca="1" t="shared" si="14"/>
        <v>1</v>
      </c>
      <c r="N39" s="127" t="str">
        <f ca="1" t="shared" si="14"/>
        <v>2</v>
      </c>
      <c r="O39" s="127" t="str">
        <f ca="1" t="shared" si="14"/>
        <v>／</v>
      </c>
      <c r="P39" s="110" t="str">
        <f ca="1" t="shared" si="14"/>
        <v>3</v>
      </c>
      <c r="Q39" s="109" t="str">
        <f ca="1" t="shared" si="14"/>
        <v>2</v>
      </c>
      <c r="R39" s="127" t="str">
        <f ca="1" t="shared" si="14"/>
        <v>3</v>
      </c>
      <c r="S39" s="127" t="str">
        <f ca="1" t="shared" si="14"/>
        <v>2</v>
      </c>
      <c r="T39" s="127" t="str">
        <f ca="1" t="shared" si="14"/>
        <v>4</v>
      </c>
      <c r="U39" s="127" t="str">
        <f ca="1" t="shared" si="14"/>
        <v>3</v>
      </c>
      <c r="V39" s="127" t="str">
        <f ca="1" t="shared" si="14"/>
        <v>／</v>
      </c>
      <c r="W39" s="110" t="str">
        <f ca="1" t="shared" si="14"/>
        <v>2</v>
      </c>
      <c r="X39" s="109" t="str">
        <f ca="1" t="shared" si="14"/>
        <v>2</v>
      </c>
      <c r="Y39" s="127" t="str">
        <f ca="1" t="shared" si="14"/>
        <v>1</v>
      </c>
      <c r="Z39" s="127" t="str">
        <f ca="1" t="shared" si="14"/>
        <v>2</v>
      </c>
      <c r="AA39" s="127" t="str">
        <f ca="1" t="shared" si="14"/>
        <v>0</v>
      </c>
      <c r="AB39" s="127" t="str">
        <f ca="1" t="shared" si="14"/>
        <v>1</v>
      </c>
      <c r="AC39" s="127" t="str">
        <f ca="1" t="shared" si="14"/>
        <v>／</v>
      </c>
      <c r="AD39" s="110" t="str">
        <f ca="1" t="shared" si="14"/>
        <v>2</v>
      </c>
      <c r="AE39" s="109" t="str">
        <f ca="1" t="shared" si="14"/>
        <v>1</v>
      </c>
      <c r="AF39" s="127" t="str">
        <f ca="1" t="shared" si="14"/>
        <v>2</v>
      </c>
      <c r="AG39" s="127" t="str">
        <f ca="1" t="shared" si="14"/>
        <v>1</v>
      </c>
      <c r="AH39" s="127" t="str">
        <f ca="1" t="shared" si="14"/>
        <v>3</v>
      </c>
      <c r="AI39" s="127" t="str">
        <f ca="1" t="shared" si="14"/>
        <v>2</v>
      </c>
      <c r="AJ39" s="127" t="str">
        <f ca="1" t="shared" si="14"/>
        <v>／</v>
      </c>
      <c r="AK39" s="110" t="str">
        <f ca="1" t="shared" si="14"/>
        <v>2</v>
      </c>
      <c r="AL39" s="109" t="str">
        <f ca="1" t="shared" si="14"/>
        <v>3</v>
      </c>
      <c r="AM39" s="127" t="str">
        <f ca="1" t="shared" si="14"/>
        <v>3</v>
      </c>
      <c r="AN39" s="127" t="str">
        <f ca="1" t="shared" si="14"/>
        <v>3</v>
      </c>
      <c r="AO39" s="127" t="str">
        <f ca="1" t="shared" si="14"/>
        <v>2</v>
      </c>
      <c r="AP39" s="127" t="str">
        <f ca="1" t="shared" si="14"/>
        <v>2</v>
      </c>
      <c r="AQ39" s="127" t="str">
        <f ca="1" t="shared" si="14"/>
        <v>／</v>
      </c>
      <c r="AR39" s="110" t="str">
        <f ca="1" t="shared" si="14"/>
        <v>2</v>
      </c>
      <c r="AS39" s="4"/>
    </row>
    <row r="40" ht="20.25" spans="1:44">
      <c r="A40" s="106"/>
      <c r="B40" s="22" t="s">
        <v>14</v>
      </c>
      <c r="C40" s="125" t="str">
        <f ca="1">MID(INDIRECT($B$40&amp;"2!A"&amp;C$37),C$38,1)</f>
        <v>2</v>
      </c>
      <c r="D40" s="125" t="str">
        <f ca="1" t="shared" ref="D40:AR40" si="15">MID(INDIRECT($B$40&amp;"2!A"&amp;D$37),D$38,1)</f>
        <v>3</v>
      </c>
      <c r="E40" s="125" t="str">
        <f ca="1" t="shared" si="15"/>
        <v>2</v>
      </c>
      <c r="F40" s="125" t="str">
        <f ca="1" t="shared" si="15"/>
        <v>3</v>
      </c>
      <c r="G40" s="125" t="str">
        <f ca="1" t="shared" si="15"/>
        <v>2</v>
      </c>
      <c r="H40" s="125" t="str">
        <f ca="1" t="shared" si="15"/>
        <v>／</v>
      </c>
      <c r="I40" s="146" t="str">
        <f ca="1" t="shared" si="15"/>
        <v>3</v>
      </c>
      <c r="J40" s="124" t="str">
        <f ca="1" t="shared" si="15"/>
        <v>3</v>
      </c>
      <c r="K40" s="125" t="str">
        <f ca="1" t="shared" si="15"/>
        <v>2</v>
      </c>
      <c r="L40" s="125" t="str">
        <f ca="1" t="shared" si="15"/>
        <v>2</v>
      </c>
      <c r="M40" s="125" t="str">
        <f ca="1" t="shared" si="15"/>
        <v>1</v>
      </c>
      <c r="N40" s="125" t="str">
        <f ca="1" t="shared" si="15"/>
        <v>1</v>
      </c>
      <c r="O40" s="125" t="str">
        <f ca="1" t="shared" si="15"/>
        <v>／</v>
      </c>
      <c r="P40" s="146" t="str">
        <f ca="1" t="shared" si="15"/>
        <v>1</v>
      </c>
      <c r="Q40" s="124" t="str">
        <f ca="1" t="shared" si="15"/>
        <v>1</v>
      </c>
      <c r="R40" s="125" t="str">
        <f ca="1" t="shared" si="15"/>
        <v>2</v>
      </c>
      <c r="S40" s="125" t="str">
        <f ca="1" t="shared" si="15"/>
        <v>3</v>
      </c>
      <c r="T40" s="125" t="str">
        <f ca="1" t="shared" si="15"/>
        <v>3</v>
      </c>
      <c r="U40" s="125" t="str">
        <f ca="1" t="shared" si="15"/>
        <v>4</v>
      </c>
      <c r="V40" s="125" t="str">
        <f ca="1" t="shared" si="15"/>
        <v>／</v>
      </c>
      <c r="W40" s="146" t="str">
        <f ca="1" t="shared" si="15"/>
        <v>3</v>
      </c>
      <c r="X40" s="124" t="str">
        <f ca="1" t="shared" si="15"/>
        <v>3</v>
      </c>
      <c r="Y40" s="125" t="str">
        <f ca="1" t="shared" si="15"/>
        <v>2</v>
      </c>
      <c r="Z40" s="125" t="str">
        <f ca="1" t="shared" si="15"/>
        <v>1</v>
      </c>
      <c r="AA40" s="125" t="str">
        <f ca="1" t="shared" si="15"/>
        <v>1</v>
      </c>
      <c r="AB40" s="125" t="str">
        <f ca="1" t="shared" si="15"/>
        <v>0</v>
      </c>
      <c r="AC40" s="125" t="str">
        <f ca="1" t="shared" si="15"/>
        <v>／</v>
      </c>
      <c r="AD40" s="146" t="str">
        <f ca="1" t="shared" si="15"/>
        <v>1</v>
      </c>
      <c r="AE40" s="124" t="str">
        <f ca="1" t="shared" si="15"/>
        <v>1</v>
      </c>
      <c r="AF40" s="125" t="str">
        <f ca="1" t="shared" si="15"/>
        <v>2</v>
      </c>
      <c r="AG40" s="125" t="str">
        <f ca="1" t="shared" si="15"/>
        <v>3</v>
      </c>
      <c r="AH40" s="125" t="str">
        <f ca="1" t="shared" si="15"/>
        <v>2</v>
      </c>
      <c r="AI40" s="125" t="str">
        <f ca="1" t="shared" si="15"/>
        <v>3</v>
      </c>
      <c r="AJ40" s="125" t="str">
        <f ca="1" t="shared" si="15"/>
        <v>／</v>
      </c>
      <c r="AK40" s="146" t="str">
        <f ca="1" t="shared" si="15"/>
        <v>3</v>
      </c>
      <c r="AL40" s="124" t="str">
        <f ca="1" t="shared" si="15"/>
        <v>2</v>
      </c>
      <c r="AM40" s="125" t="str">
        <f ca="1" t="shared" si="15"/>
        <v>2</v>
      </c>
      <c r="AN40" s="125" t="str">
        <f ca="1" t="shared" si="15"/>
        <v>1</v>
      </c>
      <c r="AO40" s="125" t="str">
        <f ca="1" t="shared" si="15"/>
        <v>3</v>
      </c>
      <c r="AP40" s="125" t="str">
        <f ca="1" t="shared" si="15"/>
        <v>2</v>
      </c>
      <c r="AQ40" s="125" t="str">
        <f ca="1" t="shared" si="15"/>
        <v>／</v>
      </c>
      <c r="AR40" s="146" t="str">
        <f ca="1" t="shared" si="15"/>
        <v>1</v>
      </c>
    </row>
    <row r="41" ht="20.25" spans="1:45">
      <c r="A41" s="106"/>
      <c r="B41" s="22" t="s">
        <v>15</v>
      </c>
      <c r="C41" s="126" t="str">
        <f ca="1">MID(INDIRECT($B$41&amp;"2!A"&amp;C$37),C$38,1)</f>
        <v>2</v>
      </c>
      <c r="D41" s="127" t="str">
        <f ca="1" t="shared" ref="D41:AR41" si="16">MID(INDIRECT($B$41&amp;"2!A"&amp;D$37),D$38,1)</f>
        <v>2</v>
      </c>
      <c r="E41" s="127" t="str">
        <f ca="1" t="shared" si="16"/>
        <v>1</v>
      </c>
      <c r="F41" s="127" t="str">
        <f ca="1" t="shared" si="16"/>
        <v>2</v>
      </c>
      <c r="G41" s="127" t="str">
        <f ca="1" t="shared" si="16"/>
        <v>1</v>
      </c>
      <c r="H41" s="127" t="str">
        <f ca="1" t="shared" si="16"/>
        <v>／</v>
      </c>
      <c r="I41" s="110" t="str">
        <f ca="1" t="shared" si="16"/>
        <v>2</v>
      </c>
      <c r="J41" s="109" t="str">
        <f ca="1" t="shared" si="16"/>
        <v>3</v>
      </c>
      <c r="K41" s="127" t="str">
        <f ca="1" t="shared" si="16"/>
        <v>4</v>
      </c>
      <c r="L41" s="127" t="str">
        <f ca="1" t="shared" si="16"/>
        <v>4</v>
      </c>
      <c r="M41" s="127" t="str">
        <f ca="1" t="shared" si="16"/>
        <v>3</v>
      </c>
      <c r="N41" s="127" t="str">
        <f ca="1" t="shared" si="16"/>
        <v>3</v>
      </c>
      <c r="O41" s="127" t="str">
        <f ca="1" t="shared" si="16"/>
        <v>／</v>
      </c>
      <c r="P41" s="110" t="str">
        <f ca="1" t="shared" si="16"/>
        <v>3</v>
      </c>
      <c r="Q41" s="109" t="str">
        <f ca="1" t="shared" si="16"/>
        <v>1</v>
      </c>
      <c r="R41" s="127" t="str">
        <f ca="1" t="shared" si="16"/>
        <v>0</v>
      </c>
      <c r="S41" s="127" t="str">
        <f ca="1" t="shared" si="16"/>
        <v>1</v>
      </c>
      <c r="T41" s="127" t="str">
        <f ca="1" t="shared" si="16"/>
        <v>1</v>
      </c>
      <c r="U41" s="127" t="str">
        <f ca="1" t="shared" si="16"/>
        <v>2</v>
      </c>
      <c r="V41" s="127" t="str">
        <f ca="1" t="shared" si="16"/>
        <v>／</v>
      </c>
      <c r="W41" s="110" t="str">
        <f ca="1" t="shared" si="16"/>
        <v>1</v>
      </c>
      <c r="X41" s="109" t="str">
        <f ca="1" t="shared" si="16"/>
        <v>2</v>
      </c>
      <c r="Y41" s="127" t="str">
        <f ca="1" t="shared" si="16"/>
        <v>3</v>
      </c>
      <c r="Z41" s="127" t="str">
        <f ca="1" t="shared" si="16"/>
        <v>2</v>
      </c>
      <c r="AA41" s="127" t="str">
        <f ca="1" t="shared" si="16"/>
        <v>2</v>
      </c>
      <c r="AB41" s="127" t="str">
        <f ca="1" t="shared" si="16"/>
        <v>1</v>
      </c>
      <c r="AC41" s="127" t="str">
        <f ca="1" t="shared" si="16"/>
        <v>／</v>
      </c>
      <c r="AD41" s="110" t="str">
        <f ca="1" t="shared" si="16"/>
        <v>3</v>
      </c>
      <c r="AE41" s="109" t="str">
        <f ca="1" t="shared" si="16"/>
        <v>2</v>
      </c>
      <c r="AF41" s="127" t="str">
        <f ca="1" t="shared" si="16"/>
        <v>2</v>
      </c>
      <c r="AG41" s="127" t="str">
        <f ca="1" t="shared" si="16"/>
        <v>2</v>
      </c>
      <c r="AH41" s="127" t="str">
        <f ca="1" t="shared" si="16"/>
        <v>2</v>
      </c>
      <c r="AI41" s="127" t="str">
        <f ca="1" t="shared" si="16"/>
        <v>2</v>
      </c>
      <c r="AJ41" s="127" t="str">
        <f ca="1" t="shared" si="16"/>
        <v>／</v>
      </c>
      <c r="AK41" s="110" t="str">
        <f ca="1" t="shared" si="16"/>
        <v>1</v>
      </c>
      <c r="AL41" s="109" t="str">
        <f ca="1" t="shared" si="16"/>
        <v>1</v>
      </c>
      <c r="AM41" s="127" t="str">
        <f ca="1" t="shared" si="16"/>
        <v>1</v>
      </c>
      <c r="AN41" s="127" t="str">
        <f ca="1" t="shared" si="16"/>
        <v>2</v>
      </c>
      <c r="AO41" s="127" t="str">
        <f ca="1" t="shared" si="16"/>
        <v>2</v>
      </c>
      <c r="AP41" s="127" t="str">
        <f ca="1" t="shared" si="16"/>
        <v>3</v>
      </c>
      <c r="AQ41" s="127" t="str">
        <f ca="1" t="shared" si="16"/>
        <v>／</v>
      </c>
      <c r="AR41" s="110" t="str">
        <f ca="1" t="shared" si="16"/>
        <v>2</v>
      </c>
      <c r="AS41" s="4"/>
    </row>
    <row r="42" ht="20.25" spans="1:44">
      <c r="A42" s="106"/>
      <c r="B42" s="167" t="s">
        <v>16</v>
      </c>
      <c r="C42" s="129" t="str">
        <f ca="1">MID(INDIRECT($B$42&amp;"2!A"&amp;C$37),C$38,1)</f>
        <v>2</v>
      </c>
      <c r="D42" s="129" t="str">
        <f ca="1" t="shared" ref="D42:AR42" si="17">MID(INDIRECT($B$42&amp;"2!A"&amp;D$37),D$38,1)</f>
        <v>1</v>
      </c>
      <c r="E42" s="129" t="str">
        <f ca="1" t="shared" si="17"/>
        <v>0</v>
      </c>
      <c r="F42" s="129" t="str">
        <f ca="1" t="shared" si="17"/>
        <v>2</v>
      </c>
      <c r="G42" s="129" t="str">
        <f ca="1" t="shared" si="17"/>
        <v>1</v>
      </c>
      <c r="H42" s="129" t="str">
        <f ca="1" t="shared" si="17"/>
        <v>／</v>
      </c>
      <c r="I42" s="116" t="str">
        <f ca="1" t="shared" si="17"/>
        <v>0</v>
      </c>
      <c r="J42" s="115" t="str">
        <f ca="1" t="shared" si="17"/>
        <v>2</v>
      </c>
      <c r="K42" s="129" t="str">
        <f ca="1" t="shared" si="17"/>
        <v>3</v>
      </c>
      <c r="L42" s="129" t="str">
        <f ca="1" t="shared" si="17"/>
        <v>4</v>
      </c>
      <c r="M42" s="129" t="str">
        <f ca="1" t="shared" si="17"/>
        <v>2</v>
      </c>
      <c r="N42" s="129" t="str">
        <f ca="1" t="shared" si="17"/>
        <v>3</v>
      </c>
      <c r="O42" s="129" t="str">
        <f ca="1" t="shared" si="17"/>
        <v>／</v>
      </c>
      <c r="P42" s="116" t="str">
        <f ca="1" t="shared" si="17"/>
        <v>4</v>
      </c>
      <c r="Q42" s="115" t="str">
        <f ca="1" t="shared" si="17"/>
        <v>2</v>
      </c>
      <c r="R42" s="129" t="str">
        <f ca="1" t="shared" si="17"/>
        <v>1</v>
      </c>
      <c r="S42" s="129" t="str">
        <f ca="1" t="shared" si="17"/>
        <v>0</v>
      </c>
      <c r="T42" s="129" t="str">
        <f ca="1" t="shared" si="17"/>
        <v>2</v>
      </c>
      <c r="U42" s="129" t="str">
        <f ca="1" t="shared" si="17"/>
        <v>1</v>
      </c>
      <c r="V42" s="129" t="str">
        <f ca="1" t="shared" si="17"/>
        <v>／</v>
      </c>
      <c r="W42" s="116" t="str">
        <f ca="1" t="shared" si="17"/>
        <v>0</v>
      </c>
      <c r="X42" s="115" t="str">
        <f ca="1" t="shared" si="17"/>
        <v>2</v>
      </c>
      <c r="Y42" s="129" t="str">
        <f ca="1" t="shared" si="17"/>
        <v>3</v>
      </c>
      <c r="Z42" s="129" t="str">
        <f ca="1" t="shared" si="17"/>
        <v>4</v>
      </c>
      <c r="AA42" s="129" t="str">
        <f ca="1" t="shared" si="17"/>
        <v>2</v>
      </c>
      <c r="AB42" s="129" t="str">
        <f ca="1" t="shared" si="17"/>
        <v>3</v>
      </c>
      <c r="AC42" s="129" t="str">
        <f ca="1" t="shared" si="17"/>
        <v>／</v>
      </c>
      <c r="AD42" s="116" t="str">
        <f ca="1" t="shared" si="17"/>
        <v>4</v>
      </c>
      <c r="AE42" s="115" t="str">
        <f ca="1" t="shared" si="17"/>
        <v>2</v>
      </c>
      <c r="AF42" s="129" t="str">
        <f ca="1" t="shared" si="17"/>
        <v>1</v>
      </c>
      <c r="AG42" s="129" t="str">
        <f ca="1" t="shared" si="17"/>
        <v>0</v>
      </c>
      <c r="AH42" s="129" t="str">
        <f ca="1" t="shared" si="17"/>
        <v>2</v>
      </c>
      <c r="AI42" s="129" t="str">
        <f ca="1" t="shared" si="17"/>
        <v>1</v>
      </c>
      <c r="AJ42" s="129" t="str">
        <f ca="1" t="shared" si="17"/>
        <v>／</v>
      </c>
      <c r="AK42" s="116" t="str">
        <f ca="1" t="shared" si="17"/>
        <v>0</v>
      </c>
      <c r="AL42" s="115" t="str">
        <f ca="1" t="shared" si="17"/>
        <v>2</v>
      </c>
      <c r="AM42" s="129" t="str">
        <f ca="1" t="shared" si="17"/>
        <v>3</v>
      </c>
      <c r="AN42" s="129" t="str">
        <f ca="1" t="shared" si="17"/>
        <v>4</v>
      </c>
      <c r="AO42" s="129" t="str">
        <f ca="1" t="shared" si="17"/>
        <v>2</v>
      </c>
      <c r="AP42" s="129" t="str">
        <f ca="1" t="shared" si="17"/>
        <v>3</v>
      </c>
      <c r="AQ42" s="129" t="str">
        <f ca="1" t="shared" si="17"/>
        <v>／</v>
      </c>
      <c r="AR42" s="116" t="str">
        <f ca="1" t="shared" si="17"/>
        <v>4</v>
      </c>
    </row>
    <row r="43" spans="1:1">
      <c r="A43" s="85"/>
    </row>
    <row r="44" ht="20.25" spans="1:1">
      <c r="A44" t="s">
        <v>25</v>
      </c>
    </row>
    <row r="45" ht="20.25" spans="3:50">
      <c r="C45" s="21" t="s">
        <v>0</v>
      </c>
      <c r="D45" s="99"/>
      <c r="E45" s="99"/>
      <c r="F45" s="100"/>
      <c r="G45" s="21" t="s">
        <v>2</v>
      </c>
      <c r="H45" s="99"/>
      <c r="I45" s="99"/>
      <c r="J45" s="100"/>
      <c r="K45" s="21" t="s">
        <v>3</v>
      </c>
      <c r="L45" s="99"/>
      <c r="M45" s="99"/>
      <c r="N45" s="100"/>
      <c r="O45" s="21" t="s">
        <v>4</v>
      </c>
      <c r="P45" s="99"/>
      <c r="Q45" s="99"/>
      <c r="R45" s="100"/>
      <c r="S45" s="21" t="s">
        <v>5</v>
      </c>
      <c r="T45" s="99"/>
      <c r="U45" s="99"/>
      <c r="V45" s="100"/>
      <c r="W45" s="21" t="s">
        <v>6</v>
      </c>
      <c r="X45" s="99"/>
      <c r="Y45" s="99"/>
      <c r="Z45" s="100"/>
      <c r="AA45" s="21" t="s">
        <v>7</v>
      </c>
      <c r="AB45" s="99"/>
      <c r="AC45" s="99"/>
      <c r="AD45" s="100"/>
      <c r="AE45" s="21" t="s">
        <v>8</v>
      </c>
      <c r="AF45" s="99"/>
      <c r="AG45" s="99"/>
      <c r="AH45" s="100"/>
      <c r="AI45" s="21" t="s">
        <v>9</v>
      </c>
      <c r="AJ45" s="99"/>
      <c r="AK45" s="99"/>
      <c r="AL45" s="100"/>
      <c r="AM45" s="21" t="s">
        <v>10</v>
      </c>
      <c r="AN45" s="99"/>
      <c r="AO45" s="99"/>
      <c r="AP45" s="100"/>
      <c r="AQ45" s="21" t="s">
        <v>11</v>
      </c>
      <c r="AR45" s="99"/>
      <c r="AS45" s="99"/>
      <c r="AT45" s="100"/>
      <c r="AU45" s="21" t="s">
        <v>12</v>
      </c>
      <c r="AV45" s="99"/>
      <c r="AW45" s="99"/>
      <c r="AX45" s="100"/>
    </row>
    <row r="46" ht="31.5" customHeight="1" spans="3:50">
      <c r="C46" s="17" t="s">
        <v>13</v>
      </c>
      <c r="D46" s="18" t="s">
        <v>14</v>
      </c>
      <c r="E46" s="18" t="s">
        <v>15</v>
      </c>
      <c r="F46" s="101" t="s">
        <v>16</v>
      </c>
      <c r="G46" s="17" t="s">
        <v>13</v>
      </c>
      <c r="H46" s="18" t="s">
        <v>14</v>
      </c>
      <c r="I46" s="18" t="s">
        <v>15</v>
      </c>
      <c r="J46" s="101" t="s">
        <v>16</v>
      </c>
      <c r="K46" s="17" t="s">
        <v>13</v>
      </c>
      <c r="L46" s="18" t="s">
        <v>14</v>
      </c>
      <c r="M46" s="18" t="s">
        <v>15</v>
      </c>
      <c r="N46" s="101" t="s">
        <v>16</v>
      </c>
      <c r="O46" s="17" t="s">
        <v>13</v>
      </c>
      <c r="P46" s="18" t="s">
        <v>14</v>
      </c>
      <c r="Q46" s="18" t="s">
        <v>15</v>
      </c>
      <c r="R46" s="101" t="s">
        <v>16</v>
      </c>
      <c r="S46" s="17" t="s">
        <v>13</v>
      </c>
      <c r="T46" s="18" t="s">
        <v>14</v>
      </c>
      <c r="U46" s="18" t="s">
        <v>15</v>
      </c>
      <c r="V46" s="101" t="s">
        <v>16</v>
      </c>
      <c r="W46" s="17" t="s">
        <v>13</v>
      </c>
      <c r="X46" s="18" t="s">
        <v>14</v>
      </c>
      <c r="Y46" s="18" t="s">
        <v>15</v>
      </c>
      <c r="Z46" s="101" t="s">
        <v>16</v>
      </c>
      <c r="AA46" s="17" t="s">
        <v>13</v>
      </c>
      <c r="AB46" s="18" t="s">
        <v>14</v>
      </c>
      <c r="AC46" s="18" t="s">
        <v>15</v>
      </c>
      <c r="AD46" s="101" t="s">
        <v>16</v>
      </c>
      <c r="AE46" s="17" t="s">
        <v>13</v>
      </c>
      <c r="AF46" s="18" t="s">
        <v>14</v>
      </c>
      <c r="AG46" s="18" t="s">
        <v>15</v>
      </c>
      <c r="AH46" s="101" t="s">
        <v>16</v>
      </c>
      <c r="AI46" s="17" t="s">
        <v>13</v>
      </c>
      <c r="AJ46" s="18" t="s">
        <v>14</v>
      </c>
      <c r="AK46" s="18" t="s">
        <v>15</v>
      </c>
      <c r="AL46" s="101" t="s">
        <v>16</v>
      </c>
      <c r="AM46" s="17" t="s">
        <v>13</v>
      </c>
      <c r="AN46" s="18" t="s">
        <v>14</v>
      </c>
      <c r="AO46" s="18" t="s">
        <v>15</v>
      </c>
      <c r="AP46" s="101" t="s">
        <v>16</v>
      </c>
      <c r="AQ46" s="17" t="s">
        <v>13</v>
      </c>
      <c r="AR46" s="18" t="s">
        <v>14</v>
      </c>
      <c r="AS46" s="18" t="s">
        <v>15</v>
      </c>
      <c r="AT46" s="101" t="s">
        <v>16</v>
      </c>
      <c r="AU46" s="17" t="s">
        <v>13</v>
      </c>
      <c r="AV46" s="18" t="s">
        <v>14</v>
      </c>
      <c r="AW46" s="18" t="s">
        <v>15</v>
      </c>
      <c r="AX46" s="101" t="s">
        <v>16</v>
      </c>
    </row>
    <row r="47" ht="20.25" hidden="1" spans="2:50">
      <c r="B47" s="52"/>
      <c r="C47" s="102">
        <v>1</v>
      </c>
      <c r="D47" s="103">
        <v>10</v>
      </c>
      <c r="E47" s="103">
        <v>19</v>
      </c>
      <c r="F47" s="104">
        <v>28</v>
      </c>
      <c r="G47" s="102">
        <v>1</v>
      </c>
      <c r="H47" s="103">
        <v>10</v>
      </c>
      <c r="I47" s="103">
        <v>19</v>
      </c>
      <c r="J47" s="104">
        <v>28</v>
      </c>
      <c r="K47" s="102">
        <v>1</v>
      </c>
      <c r="L47" s="103">
        <v>10</v>
      </c>
      <c r="M47" s="103">
        <v>19</v>
      </c>
      <c r="N47" s="104">
        <v>28</v>
      </c>
      <c r="O47" s="102">
        <v>1</v>
      </c>
      <c r="P47" s="103">
        <v>10</v>
      </c>
      <c r="Q47" s="103">
        <v>19</v>
      </c>
      <c r="R47" s="104">
        <v>28</v>
      </c>
      <c r="S47" s="102">
        <v>1</v>
      </c>
      <c r="T47" s="103">
        <v>10</v>
      </c>
      <c r="U47" s="103">
        <v>19</v>
      </c>
      <c r="V47" s="104">
        <v>28</v>
      </c>
      <c r="W47" s="102">
        <v>1</v>
      </c>
      <c r="X47" s="103">
        <v>10</v>
      </c>
      <c r="Y47" s="103">
        <v>19</v>
      </c>
      <c r="Z47" s="104">
        <v>28</v>
      </c>
      <c r="AA47" s="102">
        <v>1</v>
      </c>
      <c r="AB47" s="103">
        <v>10</v>
      </c>
      <c r="AC47" s="103">
        <v>19</v>
      </c>
      <c r="AD47" s="104">
        <v>28</v>
      </c>
      <c r="AE47" s="102">
        <v>1</v>
      </c>
      <c r="AF47" s="103">
        <v>10</v>
      </c>
      <c r="AG47" s="103">
        <v>19</v>
      </c>
      <c r="AH47" s="104">
        <v>28</v>
      </c>
      <c r="AI47" s="102">
        <v>1</v>
      </c>
      <c r="AJ47" s="103">
        <v>10</v>
      </c>
      <c r="AK47" s="103">
        <v>19</v>
      </c>
      <c r="AL47" s="104">
        <v>28</v>
      </c>
      <c r="AM47" s="102">
        <v>1</v>
      </c>
      <c r="AN47" s="103">
        <v>10</v>
      </c>
      <c r="AO47" s="103">
        <v>19</v>
      </c>
      <c r="AP47" s="104">
        <v>28</v>
      </c>
      <c r="AQ47" s="102">
        <v>1</v>
      </c>
      <c r="AR47" s="103">
        <v>10</v>
      </c>
      <c r="AS47" s="103">
        <v>19</v>
      </c>
      <c r="AT47" s="104">
        <v>28</v>
      </c>
      <c r="AU47" s="102">
        <v>1</v>
      </c>
      <c r="AV47" s="103">
        <v>10</v>
      </c>
      <c r="AW47" s="103">
        <v>19</v>
      </c>
      <c r="AX47" s="104">
        <v>28</v>
      </c>
    </row>
    <row r="48" ht="20.25" hidden="1" spans="2:50">
      <c r="B48" s="87"/>
      <c r="C48" s="133">
        <v>1</v>
      </c>
      <c r="D48" s="103">
        <v>1</v>
      </c>
      <c r="E48" s="103">
        <v>1</v>
      </c>
      <c r="F48" s="104">
        <v>1</v>
      </c>
      <c r="G48" s="102">
        <v>2</v>
      </c>
      <c r="H48" s="103">
        <v>2</v>
      </c>
      <c r="I48" s="103">
        <v>2</v>
      </c>
      <c r="J48" s="104">
        <v>2</v>
      </c>
      <c r="K48" s="102">
        <v>3</v>
      </c>
      <c r="L48" s="103">
        <v>3</v>
      </c>
      <c r="M48" s="103">
        <v>3</v>
      </c>
      <c r="N48" s="148">
        <v>3</v>
      </c>
      <c r="O48" s="102">
        <v>4</v>
      </c>
      <c r="P48" s="103">
        <v>4</v>
      </c>
      <c r="Q48" s="153">
        <v>4</v>
      </c>
      <c r="R48" s="148">
        <v>4</v>
      </c>
      <c r="S48" s="153">
        <v>5</v>
      </c>
      <c r="T48" s="103">
        <v>5</v>
      </c>
      <c r="U48" s="153">
        <v>5</v>
      </c>
      <c r="V48" s="148">
        <v>5</v>
      </c>
      <c r="W48" s="102">
        <v>6</v>
      </c>
      <c r="X48" s="153">
        <v>6</v>
      </c>
      <c r="Y48" s="154">
        <v>6</v>
      </c>
      <c r="Z48" s="148">
        <v>6</v>
      </c>
      <c r="AA48" s="102">
        <v>7</v>
      </c>
      <c r="AB48" s="103">
        <v>7</v>
      </c>
      <c r="AC48" s="103">
        <v>7</v>
      </c>
      <c r="AD48" s="104">
        <v>7</v>
      </c>
      <c r="AE48" s="102">
        <v>8</v>
      </c>
      <c r="AF48" s="103">
        <v>8</v>
      </c>
      <c r="AG48" s="103">
        <v>8</v>
      </c>
      <c r="AH48" s="104">
        <v>8</v>
      </c>
      <c r="AI48" s="153">
        <v>9</v>
      </c>
      <c r="AJ48" s="154">
        <v>9</v>
      </c>
      <c r="AK48" s="154">
        <v>9</v>
      </c>
      <c r="AL48" s="148">
        <v>9</v>
      </c>
      <c r="AM48" s="102">
        <v>10</v>
      </c>
      <c r="AN48" s="103">
        <v>10</v>
      </c>
      <c r="AO48" s="153">
        <v>10</v>
      </c>
      <c r="AP48" s="148">
        <v>10</v>
      </c>
      <c r="AQ48" s="153">
        <v>11</v>
      </c>
      <c r="AR48" s="154">
        <v>11</v>
      </c>
      <c r="AS48" s="103">
        <v>11</v>
      </c>
      <c r="AT48" s="104">
        <v>11</v>
      </c>
      <c r="AU48" s="153">
        <v>12</v>
      </c>
      <c r="AV48" s="154">
        <v>12</v>
      </c>
      <c r="AW48" s="154">
        <v>12</v>
      </c>
      <c r="AX48" s="148">
        <v>12</v>
      </c>
    </row>
    <row r="49" ht="20.25" spans="1:50">
      <c r="A49" s="105" t="str">
        <f>A1</f>
        <v>C</v>
      </c>
      <c r="B49" s="117" t="s">
        <v>26</v>
      </c>
      <c r="C49" s="126" t="str">
        <f ca="1">MID(INDIRECT($B$49&amp;"!A"&amp;C$47),C$48,1)</f>
        <v>1</v>
      </c>
      <c r="D49" s="127" t="str">
        <f ca="1" t="shared" ref="D49:AX49" si="18">MID(INDIRECT($B$49&amp;"!A"&amp;D$47),D$48,1)</f>
        <v>3</v>
      </c>
      <c r="E49" s="127" t="str">
        <f ca="1" t="shared" si="18"/>
        <v>4</v>
      </c>
      <c r="F49" s="110" t="str">
        <f ca="1" t="shared" si="18"/>
        <v>2</v>
      </c>
      <c r="G49" s="109" t="str">
        <f ca="1" t="shared" si="18"/>
        <v>4</v>
      </c>
      <c r="H49" s="127" t="str">
        <f ca="1" t="shared" si="18"/>
        <v>3</v>
      </c>
      <c r="I49" s="127" t="str">
        <f ca="1" t="shared" si="18"/>
        <v>2</v>
      </c>
      <c r="J49" s="110" t="str">
        <f ca="1" t="shared" si="18"/>
        <v>3</v>
      </c>
      <c r="K49" s="109" t="str">
        <f ca="1" t="shared" si="18"/>
        <v>1</v>
      </c>
      <c r="L49" s="127" t="str">
        <f ca="1" t="shared" si="18"/>
        <v>1</v>
      </c>
      <c r="M49" s="127" t="str">
        <f ca="1" t="shared" si="18"/>
        <v>2</v>
      </c>
      <c r="N49" s="110" t="str">
        <f ca="1" t="shared" si="18"/>
        <v>2</v>
      </c>
      <c r="O49" s="109" t="str">
        <f ca="1" t="shared" si="18"/>
        <v>3</v>
      </c>
      <c r="P49" s="127" t="str">
        <f ca="1" t="shared" si="18"/>
        <v>4</v>
      </c>
      <c r="Q49" s="127" t="str">
        <f ca="1" t="shared" si="18"/>
        <v>3</v>
      </c>
      <c r="R49" s="110" t="str">
        <f ca="1" t="shared" si="18"/>
        <v>3</v>
      </c>
      <c r="S49" s="109" t="str">
        <f ca="1" t="shared" si="18"/>
        <v>2</v>
      </c>
      <c r="T49" s="127" t="str">
        <f ca="1" t="shared" si="18"/>
        <v>1</v>
      </c>
      <c r="U49" s="127" t="str">
        <f ca="1" t="shared" si="18"/>
        <v>1</v>
      </c>
      <c r="V49" s="110" t="str">
        <f ca="1" t="shared" si="18"/>
        <v>／</v>
      </c>
      <c r="W49" s="109" t="str">
        <f ca="1" t="shared" si="18"/>
        <v>2</v>
      </c>
      <c r="X49" s="127" t="str">
        <f ca="1" t="shared" si="18"/>
        <v>3</v>
      </c>
      <c r="Y49" s="127" t="str">
        <f ca="1" t="shared" si="18"/>
        <v>3</v>
      </c>
      <c r="Z49" s="110" t="str">
        <f ca="1" t="shared" si="18"/>
        <v>／</v>
      </c>
      <c r="AA49" s="109" t="str">
        <f ca="1" t="shared" si="18"/>
        <v>4</v>
      </c>
      <c r="AB49" s="127" t="str">
        <f ca="1" t="shared" si="18"/>
        <v>3</v>
      </c>
      <c r="AC49" s="127" t="str">
        <f ca="1" t="shared" si="18"/>
        <v>2</v>
      </c>
      <c r="AD49" s="110" t="str">
        <f ca="1" t="shared" si="18"/>
        <v>／</v>
      </c>
      <c r="AE49" s="109" t="str">
        <f ca="1" t="shared" si="18"/>
        <v>1</v>
      </c>
      <c r="AF49" s="127" t="str">
        <f ca="1" t="shared" si="18"/>
        <v>1</v>
      </c>
      <c r="AG49" s="127" t="str">
        <f ca="1" t="shared" si="18"/>
        <v>3</v>
      </c>
      <c r="AH49" s="110" t="str">
        <f ca="1" t="shared" si="18"/>
        <v>／</v>
      </c>
      <c r="AI49" s="109" t="str">
        <f ca="1" t="shared" si="18"/>
        <v>4</v>
      </c>
      <c r="AJ49" s="127" t="str">
        <f ca="1" t="shared" si="18"/>
        <v>4</v>
      </c>
      <c r="AK49" s="127" t="str">
        <f ca="1" t="shared" si="18"/>
        <v>2</v>
      </c>
      <c r="AL49" s="110" t="str">
        <f ca="1" t="shared" si="18"/>
        <v>／</v>
      </c>
      <c r="AM49" s="109" t="str">
        <f ca="1" t="shared" si="18"/>
        <v>2</v>
      </c>
      <c r="AN49" s="127" t="str">
        <f ca="1" t="shared" si="18"/>
        <v>1</v>
      </c>
      <c r="AO49" s="127" t="str">
        <f ca="1" t="shared" si="18"/>
        <v>3</v>
      </c>
      <c r="AP49" s="110" t="str">
        <f ca="1" t="shared" si="18"/>
        <v>／</v>
      </c>
      <c r="AQ49" s="109" t="str">
        <f ca="1" t="shared" si="18"/>
        <v>2</v>
      </c>
      <c r="AR49" s="127" t="str">
        <f ca="1" t="shared" si="18"/>
        <v>4</v>
      </c>
      <c r="AS49" s="127" t="str">
        <f ca="1" t="shared" si="18"/>
        <v>3</v>
      </c>
      <c r="AT49" s="110" t="str">
        <f ca="1" t="shared" si="18"/>
        <v>／</v>
      </c>
      <c r="AU49" s="109" t="str">
        <f ca="1" t="shared" si="18"/>
        <v>4</v>
      </c>
      <c r="AV49" s="127" t="str">
        <f ca="1" t="shared" si="18"/>
        <v>2</v>
      </c>
      <c r="AW49" s="127" t="str">
        <f ca="1" t="shared" si="18"/>
        <v>2</v>
      </c>
      <c r="AX49" s="110" t="str">
        <f ca="1" t="shared" si="18"/>
        <v>／</v>
      </c>
    </row>
    <row r="50" spans="1:50">
      <c r="A50" s="106"/>
      <c r="B50" s="111" t="s">
        <v>27</v>
      </c>
      <c r="C50" s="134" t="str">
        <f ca="1">MID(INDIRECT($B$50&amp;"!A"&amp;C$47),C$48,1)</f>
        <v>0</v>
      </c>
      <c r="D50" s="135" t="str">
        <f ca="1" t="shared" ref="D50:AX50" si="19">MID(INDIRECT($B$50&amp;"!A"&amp;D$47),D$48,1)</f>
        <v>2</v>
      </c>
      <c r="E50" s="135" t="str">
        <f ca="1" t="shared" si="19"/>
        <v>3</v>
      </c>
      <c r="F50" s="136" t="str">
        <f ca="1" t="shared" si="19"/>
        <v>1</v>
      </c>
      <c r="G50" s="134" t="str">
        <f ca="1" t="shared" si="19"/>
        <v>4</v>
      </c>
      <c r="H50" s="135" t="str">
        <f ca="1" t="shared" si="19"/>
        <v>3</v>
      </c>
      <c r="I50" s="135" t="str">
        <f ca="1" t="shared" si="19"/>
        <v>2</v>
      </c>
      <c r="J50" s="136" t="str">
        <f ca="1" t="shared" si="19"/>
        <v>4</v>
      </c>
      <c r="K50" s="134" t="str">
        <f ca="1" t="shared" si="19"/>
        <v>2</v>
      </c>
      <c r="L50" s="135" t="str">
        <f ca="1" t="shared" si="19"/>
        <v>2</v>
      </c>
      <c r="M50" s="135" t="str">
        <f ca="1" t="shared" si="19"/>
        <v>2</v>
      </c>
      <c r="N50" s="136" t="str">
        <f ca="1" t="shared" si="19"/>
        <v>1</v>
      </c>
      <c r="O50" s="134" t="str">
        <f ca="1" t="shared" si="19"/>
        <v>2</v>
      </c>
      <c r="P50" s="135" t="str">
        <f ca="1" t="shared" si="19"/>
        <v>3</v>
      </c>
      <c r="Q50" s="135" t="str">
        <f ca="1" t="shared" si="19"/>
        <v>4</v>
      </c>
      <c r="R50" s="136" t="str">
        <f ca="1" t="shared" si="19"/>
        <v>4</v>
      </c>
      <c r="S50" s="134" t="str">
        <f ca="1" t="shared" si="19"/>
        <v>3</v>
      </c>
      <c r="T50" s="135" t="str">
        <f ca="1" t="shared" si="19"/>
        <v>2</v>
      </c>
      <c r="U50" s="135" t="str">
        <f ca="1" t="shared" si="19"/>
        <v>0</v>
      </c>
      <c r="V50" s="136" t="str">
        <f ca="1" t="shared" si="19"/>
        <v>／</v>
      </c>
      <c r="W50" s="134" t="str">
        <f ca="1" t="shared" si="19"/>
        <v>2</v>
      </c>
      <c r="X50" s="135" t="str">
        <f ca="1" t="shared" si="19"/>
        <v>2</v>
      </c>
      <c r="Y50" s="135" t="str">
        <f ca="1" t="shared" si="19"/>
        <v>4</v>
      </c>
      <c r="Z50" s="136" t="str">
        <f ca="1" t="shared" si="19"/>
        <v>／</v>
      </c>
      <c r="AA50" s="134" t="str">
        <f ca="1" t="shared" si="19"/>
        <v>3</v>
      </c>
      <c r="AB50" s="135" t="str">
        <f ca="1" t="shared" si="19"/>
        <v>4</v>
      </c>
      <c r="AC50" s="135" t="str">
        <f ca="1" t="shared" si="19"/>
        <v>2</v>
      </c>
      <c r="AD50" s="136" t="str">
        <f ca="1" t="shared" si="19"/>
        <v>／</v>
      </c>
      <c r="AE50" s="134" t="str">
        <f ca="1" t="shared" si="19"/>
        <v>2</v>
      </c>
      <c r="AF50" s="135" t="str">
        <f ca="1" t="shared" si="19"/>
        <v>0</v>
      </c>
      <c r="AG50" s="135" t="str">
        <f ca="1" t="shared" si="19"/>
        <v>2</v>
      </c>
      <c r="AH50" s="136" t="str">
        <f ca="1" t="shared" si="19"/>
        <v>／</v>
      </c>
      <c r="AI50" s="134" t="str">
        <f ca="1" t="shared" si="19"/>
        <v>3</v>
      </c>
      <c r="AJ50" s="135" t="str">
        <f ca="1" t="shared" si="19"/>
        <v>5</v>
      </c>
      <c r="AK50" s="135" t="str">
        <f ca="1" t="shared" si="19"/>
        <v>3</v>
      </c>
      <c r="AL50" s="136" t="str">
        <f ca="1" t="shared" si="19"/>
        <v>／</v>
      </c>
      <c r="AM50" s="134" t="str">
        <f ca="1" t="shared" si="19"/>
        <v>3</v>
      </c>
      <c r="AN50" s="135" t="str">
        <f ca="1" t="shared" si="19"/>
        <v>1</v>
      </c>
      <c r="AO50" s="135" t="str">
        <f ca="1" t="shared" si="19"/>
        <v>3</v>
      </c>
      <c r="AP50" s="136" t="str">
        <f ca="1" t="shared" si="19"/>
        <v>／</v>
      </c>
      <c r="AQ50" s="134" t="str">
        <f ca="1" t="shared" si="19"/>
        <v>1</v>
      </c>
      <c r="AR50" s="135" t="str">
        <f ca="1" t="shared" si="19"/>
        <v>3</v>
      </c>
      <c r="AS50" s="135" t="str">
        <f ca="1" t="shared" si="19"/>
        <v>2</v>
      </c>
      <c r="AT50" s="136" t="str">
        <f ca="1" t="shared" si="19"/>
        <v>／</v>
      </c>
      <c r="AU50" s="134" t="str">
        <f ca="1" t="shared" si="19"/>
        <v>5</v>
      </c>
      <c r="AV50" s="135" t="str">
        <f ca="1" t="shared" si="19"/>
        <v>3</v>
      </c>
      <c r="AW50" s="135" t="str">
        <f ca="1" t="shared" si="19"/>
        <v>3</v>
      </c>
      <c r="AX50" s="136" t="str">
        <f ca="1" t="shared" si="19"/>
        <v>／</v>
      </c>
    </row>
    <row r="51" ht="20.25" spans="1:50">
      <c r="A51" s="106"/>
      <c r="B51" s="137" t="s">
        <v>28</v>
      </c>
      <c r="C51" s="138" t="str">
        <f ca="1">MID(INDIRECT($B$51&amp;"!A"&amp;C$47),C$48,1)</f>
        <v>1</v>
      </c>
      <c r="D51" s="139" t="str">
        <f ca="1" t="shared" ref="D51:AX51" si="20">MID(INDIRECT($B$51&amp;"!A"&amp;D$47),D$48,1)</f>
        <v>2</v>
      </c>
      <c r="E51" s="139" t="str">
        <f ca="1" t="shared" si="20"/>
        <v>3</v>
      </c>
      <c r="F51" s="140" t="str">
        <f ca="1" t="shared" si="20"/>
        <v>2</v>
      </c>
      <c r="G51" s="138" t="str">
        <f ca="1" t="shared" si="20"/>
        <v>3</v>
      </c>
      <c r="H51" s="139" t="str">
        <f ca="1" t="shared" si="20"/>
        <v>2</v>
      </c>
      <c r="I51" s="139" t="str">
        <f ca="1" t="shared" si="20"/>
        <v>1</v>
      </c>
      <c r="J51" s="140" t="str">
        <f ca="1" t="shared" si="20"/>
        <v>3</v>
      </c>
      <c r="K51" s="138" t="str">
        <f ca="1" t="shared" si="20"/>
        <v>3</v>
      </c>
      <c r="L51" s="139" t="str">
        <f ca="1" t="shared" si="20"/>
        <v>3</v>
      </c>
      <c r="M51" s="139" t="str">
        <f ca="1" t="shared" si="20"/>
        <v>3</v>
      </c>
      <c r="N51" s="140" t="str">
        <f ca="1" t="shared" si="20"/>
        <v>2</v>
      </c>
      <c r="O51" s="138" t="str">
        <f ca="1" t="shared" si="20"/>
        <v>1</v>
      </c>
      <c r="P51" s="139" t="str">
        <f ca="1" t="shared" si="20"/>
        <v>2</v>
      </c>
      <c r="Q51" s="139" t="str">
        <f ca="1" t="shared" si="20"/>
        <v>3</v>
      </c>
      <c r="R51" s="140" t="str">
        <f ca="1" t="shared" si="20"/>
        <v>3</v>
      </c>
      <c r="S51" s="138" t="str">
        <f ca="1" t="shared" si="20"/>
        <v>3</v>
      </c>
      <c r="T51" s="139" t="str">
        <f ca="1" t="shared" si="20"/>
        <v>2</v>
      </c>
      <c r="U51" s="139" t="str">
        <f ca="1" t="shared" si="20"/>
        <v>0</v>
      </c>
      <c r="V51" s="140" t="str">
        <f ca="1" t="shared" si="20"/>
        <v>／</v>
      </c>
      <c r="W51" s="138" t="str">
        <f ca="1" t="shared" si="20"/>
        <v>3</v>
      </c>
      <c r="X51" s="139" t="str">
        <f ca="1" t="shared" si="20"/>
        <v>3</v>
      </c>
      <c r="Y51" s="139" t="str">
        <f ca="1" t="shared" si="20"/>
        <v>4</v>
      </c>
      <c r="Z51" s="140" t="str">
        <f ca="1" t="shared" si="20"/>
        <v>／</v>
      </c>
      <c r="AA51" s="138" t="str">
        <f ca="1" t="shared" si="20"/>
        <v>2</v>
      </c>
      <c r="AB51" s="139" t="str">
        <f ca="1" t="shared" si="20"/>
        <v>3</v>
      </c>
      <c r="AC51" s="139" t="str">
        <f ca="1" t="shared" si="20"/>
        <v>3</v>
      </c>
      <c r="AD51" s="140" t="str">
        <f ca="1" t="shared" si="20"/>
        <v>／</v>
      </c>
      <c r="AE51" s="138" t="str">
        <f ca="1" t="shared" si="20"/>
        <v>3</v>
      </c>
      <c r="AF51" s="139" t="str">
        <f ca="1" t="shared" si="20"/>
        <v>1</v>
      </c>
      <c r="AG51" s="139" t="str">
        <f ca="1" t="shared" si="20"/>
        <v>1</v>
      </c>
      <c r="AH51" s="140" t="str">
        <f ca="1" t="shared" si="20"/>
        <v>／</v>
      </c>
      <c r="AI51" s="138" t="str">
        <f ca="1" t="shared" si="20"/>
        <v>3</v>
      </c>
      <c r="AJ51" s="139" t="str">
        <f ca="1" t="shared" si="20"/>
        <v>4</v>
      </c>
      <c r="AK51" s="139" t="str">
        <f ca="1" t="shared" si="20"/>
        <v>4</v>
      </c>
      <c r="AL51" s="140" t="str">
        <f ca="1" t="shared" si="20"/>
        <v>／</v>
      </c>
      <c r="AM51" s="138" t="str">
        <f ca="1" t="shared" si="20"/>
        <v>2</v>
      </c>
      <c r="AN51" s="139" t="str">
        <f ca="1" t="shared" si="20"/>
        <v>2</v>
      </c>
      <c r="AO51" s="139" t="str">
        <f ca="1" t="shared" si="20"/>
        <v>3</v>
      </c>
      <c r="AP51" s="140" t="str">
        <f ca="1" t="shared" si="20"/>
        <v>／</v>
      </c>
      <c r="AQ51" s="138" t="str">
        <f ca="1" t="shared" si="20"/>
        <v>2</v>
      </c>
      <c r="AR51" s="139" t="str">
        <f ca="1" t="shared" si="20"/>
        <v>2</v>
      </c>
      <c r="AS51" s="139" t="str">
        <f ca="1" t="shared" si="20"/>
        <v>1</v>
      </c>
      <c r="AT51" s="140" t="str">
        <f ca="1" t="shared" si="20"/>
        <v>／</v>
      </c>
      <c r="AU51" s="138" t="str">
        <f ca="1" t="shared" si="20"/>
        <v>4</v>
      </c>
      <c r="AV51" s="139" t="str">
        <f ca="1" t="shared" si="20"/>
        <v>4</v>
      </c>
      <c r="AW51" s="139" t="str">
        <f ca="1" t="shared" si="20"/>
        <v>4</v>
      </c>
      <c r="AX51" s="140" t="str">
        <f ca="1" t="shared" si="20"/>
        <v>／</v>
      </c>
    </row>
    <row r="52" spans="1:50">
      <c r="A52" s="106"/>
      <c r="B52" s="168" t="s">
        <v>29</v>
      </c>
      <c r="C52" s="142" t="str">
        <f ca="1">MID(INDIRECT($B$52&amp;"!A"&amp;C$47),C$48,1)</f>
        <v>1</v>
      </c>
      <c r="D52" s="135" t="str">
        <f ca="1" t="shared" ref="D52:AX52" si="21">MID(INDIRECT($B$52&amp;"!A"&amp;D$47),D$48,1)</f>
        <v>3</v>
      </c>
      <c r="E52" s="135" t="str">
        <f ca="1" t="shared" si="21"/>
        <v>2</v>
      </c>
      <c r="F52" s="136" t="str">
        <f ca="1" t="shared" si="21"/>
        <v>0</v>
      </c>
      <c r="G52" s="134" t="str">
        <f ca="1" t="shared" si="21"/>
        <v>4</v>
      </c>
      <c r="H52" s="135" t="str">
        <f ca="1" t="shared" si="21"/>
        <v>2</v>
      </c>
      <c r="I52" s="135" t="str">
        <f ca="1" t="shared" si="21"/>
        <v>3</v>
      </c>
      <c r="J52" s="136" t="str">
        <f ca="1" t="shared" si="21"/>
        <v>5</v>
      </c>
      <c r="K52" s="134" t="str">
        <f ca="1" t="shared" si="21"/>
        <v>1</v>
      </c>
      <c r="L52" s="135" t="str">
        <f ca="1" t="shared" si="21"/>
        <v>3</v>
      </c>
      <c r="M52" s="135" t="str">
        <f ca="1" t="shared" si="21"/>
        <v>2</v>
      </c>
      <c r="N52" s="136" t="str">
        <f ca="1" t="shared" si="21"/>
        <v>0</v>
      </c>
      <c r="O52" s="134" t="str">
        <f ca="1" t="shared" si="21"/>
        <v>3</v>
      </c>
      <c r="P52" s="135" t="str">
        <f ca="1" t="shared" si="21"/>
        <v>2</v>
      </c>
      <c r="Q52" s="135" t="str">
        <f ca="1" t="shared" si="21"/>
        <v>3</v>
      </c>
      <c r="R52" s="136" t="str">
        <f ca="1" t="shared" si="21"/>
        <v>5</v>
      </c>
      <c r="S52" s="134" t="str">
        <f ca="1" t="shared" si="21"/>
        <v>2</v>
      </c>
      <c r="T52" s="135" t="str">
        <f ca="1" t="shared" si="21"/>
        <v>3</v>
      </c>
      <c r="U52" s="135" t="str">
        <f ca="1" t="shared" si="21"/>
        <v>1</v>
      </c>
      <c r="V52" s="136" t="str">
        <f ca="1" t="shared" si="21"/>
        <v>／</v>
      </c>
      <c r="W52" s="134" t="str">
        <f ca="1" t="shared" si="21"/>
        <v>3</v>
      </c>
      <c r="X52" s="135" t="str">
        <f ca="1" t="shared" si="21"/>
        <v>2</v>
      </c>
      <c r="Y52" s="135" t="str">
        <f ca="1" t="shared" si="21"/>
        <v>4</v>
      </c>
      <c r="Z52" s="136" t="str">
        <f ca="1" t="shared" si="21"/>
        <v>／</v>
      </c>
      <c r="AA52" s="134" t="str">
        <f ca="1" t="shared" si="21"/>
        <v>2</v>
      </c>
      <c r="AB52" s="135" t="str">
        <f ca="1" t="shared" si="21"/>
        <v>3</v>
      </c>
      <c r="AC52" s="135" t="str">
        <f ca="1" t="shared" si="21"/>
        <v>1</v>
      </c>
      <c r="AD52" s="136" t="str">
        <f ca="1" t="shared" si="21"/>
        <v>／</v>
      </c>
      <c r="AE52" s="134" t="str">
        <f ca="1" t="shared" si="21"/>
        <v>3</v>
      </c>
      <c r="AF52" s="135" t="str">
        <f ca="1" t="shared" si="21"/>
        <v>1</v>
      </c>
      <c r="AG52" s="135" t="str">
        <f ca="1" t="shared" si="21"/>
        <v>3</v>
      </c>
      <c r="AH52" s="136" t="str">
        <f ca="1" t="shared" si="21"/>
        <v>／</v>
      </c>
      <c r="AI52" s="134" t="str">
        <f ca="1" t="shared" si="21"/>
        <v>2</v>
      </c>
      <c r="AJ52" s="135" t="str">
        <f ca="1" t="shared" si="21"/>
        <v>4</v>
      </c>
      <c r="AK52" s="135" t="str">
        <f ca="1" t="shared" si="21"/>
        <v>2</v>
      </c>
      <c r="AL52" s="136" t="str">
        <f ca="1" t="shared" si="21"/>
        <v>／</v>
      </c>
      <c r="AM52" s="134" t="str">
        <f ca="1" t="shared" si="21"/>
        <v>3</v>
      </c>
      <c r="AN52" s="135" t="str">
        <f ca="1" t="shared" si="21"/>
        <v>1</v>
      </c>
      <c r="AO52" s="135" t="str">
        <f ca="1" t="shared" si="21"/>
        <v>3</v>
      </c>
      <c r="AP52" s="136" t="str">
        <f ca="1" t="shared" si="21"/>
        <v>／</v>
      </c>
      <c r="AQ52" s="134" t="str">
        <f ca="1" t="shared" si="21"/>
        <v>2</v>
      </c>
      <c r="AR52" s="135" t="str">
        <f ca="1" t="shared" si="21"/>
        <v>4</v>
      </c>
      <c r="AS52" s="135" t="str">
        <f ca="1" t="shared" si="21"/>
        <v>2</v>
      </c>
      <c r="AT52" s="136" t="str">
        <f ca="1" t="shared" si="21"/>
        <v>／</v>
      </c>
      <c r="AU52" s="134" t="str">
        <f ca="1" t="shared" si="21"/>
        <v>4</v>
      </c>
      <c r="AV52" s="135" t="str">
        <f ca="1" t="shared" si="21"/>
        <v>2</v>
      </c>
      <c r="AW52" s="135" t="str">
        <f ca="1" t="shared" si="21"/>
        <v>4</v>
      </c>
      <c r="AX52" s="136" t="str">
        <f ca="1" t="shared" si="21"/>
        <v>／</v>
      </c>
    </row>
    <row r="53" ht="20.25" spans="1:50">
      <c r="A53" s="106"/>
      <c r="B53" s="169" t="s">
        <v>30</v>
      </c>
      <c r="C53" s="144" t="str">
        <f ca="1">MID(INDIRECT($B$53&amp;"!A"&amp;C$47),C$48,1)</f>
        <v>2</v>
      </c>
      <c r="D53" s="139" t="str">
        <f ca="1" t="shared" ref="D53:AX53" si="22">MID(INDIRECT($B$53&amp;"!A"&amp;D$47),D$48,1)</f>
        <v>3</v>
      </c>
      <c r="E53" s="139" t="str">
        <f ca="1" t="shared" si="22"/>
        <v>2</v>
      </c>
      <c r="F53" s="140" t="str">
        <f ca="1" t="shared" si="22"/>
        <v>1</v>
      </c>
      <c r="G53" s="138" t="str">
        <f ca="1" t="shared" si="22"/>
        <v>3</v>
      </c>
      <c r="H53" s="139" t="str">
        <f ca="1" t="shared" si="22"/>
        <v>1</v>
      </c>
      <c r="I53" s="139" t="str">
        <f ca="1" t="shared" si="22"/>
        <v>2</v>
      </c>
      <c r="J53" s="140" t="str">
        <f ca="1" t="shared" si="22"/>
        <v>4</v>
      </c>
      <c r="K53" s="138" t="str">
        <f ca="1" t="shared" si="22"/>
        <v>2</v>
      </c>
      <c r="L53" s="139" t="str">
        <f ca="1" t="shared" si="22"/>
        <v>4</v>
      </c>
      <c r="M53" s="139" t="str">
        <f ca="1" t="shared" si="22"/>
        <v>3</v>
      </c>
      <c r="N53" s="140" t="str">
        <f ca="1" t="shared" si="22"/>
        <v>1</v>
      </c>
      <c r="O53" s="138" t="str">
        <f ca="1" t="shared" si="22"/>
        <v>2</v>
      </c>
      <c r="P53" s="139" t="str">
        <f ca="1" t="shared" si="22"/>
        <v>1</v>
      </c>
      <c r="Q53" s="139" t="str">
        <f ca="1" t="shared" si="22"/>
        <v>2</v>
      </c>
      <c r="R53" s="140" t="str">
        <f ca="1" t="shared" si="22"/>
        <v>4</v>
      </c>
      <c r="S53" s="138" t="str">
        <f ca="1" t="shared" si="22"/>
        <v>2</v>
      </c>
      <c r="T53" s="139" t="str">
        <f ca="1" t="shared" si="22"/>
        <v>3</v>
      </c>
      <c r="U53" s="139" t="str">
        <f ca="1" t="shared" si="22"/>
        <v>1</v>
      </c>
      <c r="V53" s="140" t="str">
        <f ca="1" t="shared" si="22"/>
        <v>／</v>
      </c>
      <c r="W53" s="138" t="str">
        <f ca="1" t="shared" si="22"/>
        <v>4</v>
      </c>
      <c r="X53" s="139" t="str">
        <f ca="1" t="shared" si="22"/>
        <v>3</v>
      </c>
      <c r="Y53" s="139" t="str">
        <f ca="1" t="shared" si="22"/>
        <v>4</v>
      </c>
      <c r="Z53" s="140" t="str">
        <f ca="1" t="shared" si="22"/>
        <v>／</v>
      </c>
      <c r="AA53" s="138" t="str">
        <f ca="1" t="shared" si="22"/>
        <v>1</v>
      </c>
      <c r="AB53" s="139" t="str">
        <f ca="1" t="shared" si="22"/>
        <v>2</v>
      </c>
      <c r="AC53" s="139" t="str">
        <f ca="1" t="shared" si="22"/>
        <v>2</v>
      </c>
      <c r="AD53" s="140" t="str">
        <f ca="1" t="shared" si="22"/>
        <v>／</v>
      </c>
      <c r="AE53" s="138" t="str">
        <f ca="1" t="shared" si="22"/>
        <v>4</v>
      </c>
      <c r="AF53" s="139" t="str">
        <f ca="1" t="shared" si="22"/>
        <v>2</v>
      </c>
      <c r="AG53" s="139" t="str">
        <f ca="1" t="shared" si="22"/>
        <v>2</v>
      </c>
      <c r="AH53" s="140" t="str">
        <f ca="1" t="shared" si="22"/>
        <v>／</v>
      </c>
      <c r="AI53" s="138" t="str">
        <f ca="1" t="shared" si="22"/>
        <v>2</v>
      </c>
      <c r="AJ53" s="139" t="str">
        <f ca="1" t="shared" si="22"/>
        <v>3</v>
      </c>
      <c r="AK53" s="139" t="str">
        <f ca="1" t="shared" si="22"/>
        <v>3</v>
      </c>
      <c r="AL53" s="140" t="str">
        <f ca="1" t="shared" si="22"/>
        <v>／</v>
      </c>
      <c r="AM53" s="138" t="str">
        <f ca="1" t="shared" si="22"/>
        <v>2</v>
      </c>
      <c r="AN53" s="139" t="str">
        <f ca="1" t="shared" si="22"/>
        <v>2</v>
      </c>
      <c r="AO53" s="139" t="str">
        <f ca="1" t="shared" si="22"/>
        <v>3</v>
      </c>
      <c r="AP53" s="140" t="str">
        <f ca="1" t="shared" si="22"/>
        <v>／</v>
      </c>
      <c r="AQ53" s="138" t="str">
        <f ca="1" t="shared" si="22"/>
        <v>3</v>
      </c>
      <c r="AR53" s="139" t="str">
        <f ca="1" t="shared" si="22"/>
        <v>3</v>
      </c>
      <c r="AS53" s="139" t="str">
        <f ca="1" t="shared" si="22"/>
        <v>1</v>
      </c>
      <c r="AT53" s="140" t="str">
        <f ca="1" t="shared" si="22"/>
        <v>／</v>
      </c>
      <c r="AU53" s="138" t="str">
        <f ca="1" t="shared" si="22"/>
        <v>3</v>
      </c>
      <c r="AV53" s="139" t="str">
        <f ca="1" t="shared" si="22"/>
        <v>3</v>
      </c>
      <c r="AW53" s="139" t="str">
        <f ca="1" t="shared" si="22"/>
        <v>5</v>
      </c>
      <c r="AX53" s="140" t="str">
        <f ca="1" t="shared" si="22"/>
        <v>／</v>
      </c>
    </row>
    <row r="54" ht="20.25" spans="1:50">
      <c r="A54" s="106"/>
      <c r="B54" s="145" t="s">
        <v>31</v>
      </c>
      <c r="C54" s="126" t="str">
        <f ca="1">MID(INDIRECT($B$54&amp;"!A"&amp;C$47),C$48,1)</f>
        <v>1</v>
      </c>
      <c r="D54" s="125" t="str">
        <f ca="1" t="shared" ref="D54:AW54" si="23">MID(INDIRECT($B$54&amp;"!A"&amp;D$47),D$48,1)</f>
        <v>1</v>
      </c>
      <c r="E54" s="125" t="str">
        <f ca="1" t="shared" si="23"/>
        <v>2</v>
      </c>
      <c r="F54" s="146" t="str">
        <f ca="1" t="shared" si="23"/>
        <v>2</v>
      </c>
      <c r="G54" s="124" t="str">
        <f ca="1" t="shared" si="23"/>
        <v>3</v>
      </c>
      <c r="H54" s="125" t="str">
        <f ca="1" t="shared" si="23"/>
        <v>4</v>
      </c>
      <c r="I54" s="125" t="str">
        <f ca="1" t="shared" si="23"/>
        <v>3</v>
      </c>
      <c r="J54" s="146" t="str">
        <f ca="1" t="shared" si="23"/>
        <v>3</v>
      </c>
      <c r="K54" s="124" t="str">
        <f ca="1" t="shared" si="23"/>
        <v>3</v>
      </c>
      <c r="L54" s="125" t="str">
        <f ca="1" t="shared" si="23"/>
        <v>2</v>
      </c>
      <c r="M54" s="125" t="str">
        <f ca="1" t="shared" si="23"/>
        <v>2</v>
      </c>
      <c r="N54" s="146" t="str">
        <f ca="1" t="shared" si="23"/>
        <v>2</v>
      </c>
      <c r="O54" s="124" t="str">
        <f ca="1" t="shared" si="23"/>
        <v>1</v>
      </c>
      <c r="P54" s="125" t="str">
        <f ca="1" t="shared" si="23"/>
        <v>2</v>
      </c>
      <c r="Q54" s="125" t="str">
        <f ca="1" t="shared" si="23"/>
        <v>3</v>
      </c>
      <c r="R54" s="146" t="str">
        <f ca="1" t="shared" si="23"/>
        <v>3</v>
      </c>
      <c r="S54" s="124" t="str">
        <f ca="1" t="shared" si="23"/>
        <v>4</v>
      </c>
      <c r="T54" s="125" t="str">
        <f ca="1" t="shared" si="23"/>
        <v>3</v>
      </c>
      <c r="U54" s="125" t="str">
        <f ca="1" t="shared" si="23"/>
        <v>1</v>
      </c>
      <c r="V54" s="146" t="str">
        <f ca="1" t="shared" si="23"/>
        <v>／</v>
      </c>
      <c r="W54" s="124" t="str">
        <f ca="1" t="shared" si="23"/>
        <v>1</v>
      </c>
      <c r="X54" s="125" t="str">
        <f ca="1" t="shared" si="23"/>
        <v>1</v>
      </c>
      <c r="Y54" s="125" t="str">
        <f ca="1" t="shared" si="23"/>
        <v>3</v>
      </c>
      <c r="Z54" s="146" t="str">
        <f ca="1" t="shared" si="23"/>
        <v>／</v>
      </c>
      <c r="AA54" s="124" t="str">
        <f ca="1" t="shared" si="23"/>
        <v>3</v>
      </c>
      <c r="AB54" s="125" t="str">
        <f ca="1" t="shared" si="23"/>
        <v>4</v>
      </c>
      <c r="AC54" s="125" t="str">
        <f ca="1" t="shared" si="23"/>
        <v>2</v>
      </c>
      <c r="AD54" s="146" t="str">
        <f ca="1" t="shared" si="23"/>
        <v>／</v>
      </c>
      <c r="AE54" s="124" t="str">
        <f ca="1" t="shared" si="23"/>
        <v>3</v>
      </c>
      <c r="AF54" s="125" t="str">
        <f ca="1" t="shared" si="23"/>
        <v>1</v>
      </c>
      <c r="AG54" s="125" t="str">
        <f ca="1" t="shared" si="23"/>
        <v>2</v>
      </c>
      <c r="AH54" s="146" t="str">
        <f ca="1" t="shared" si="23"/>
        <v>／</v>
      </c>
      <c r="AI54" s="124" t="str">
        <f ca="1" t="shared" si="23"/>
        <v>2</v>
      </c>
      <c r="AJ54" s="125" t="str">
        <f ca="1" t="shared" si="23"/>
        <v>4</v>
      </c>
      <c r="AK54" s="125" t="str">
        <f ca="1" t="shared" si="23"/>
        <v>4</v>
      </c>
      <c r="AL54" s="146" t="str">
        <f ca="1" t="shared" si="23"/>
        <v>／</v>
      </c>
      <c r="AM54" s="124" t="str">
        <f ca="1" t="shared" si="23"/>
        <v>4</v>
      </c>
      <c r="AN54" s="125" t="str">
        <f ca="1" t="shared" si="23"/>
        <v>2</v>
      </c>
      <c r="AO54" s="125" t="str">
        <f ca="1" t="shared" si="23"/>
        <v>2</v>
      </c>
      <c r="AP54" s="146" t="str">
        <f ca="1" t="shared" si="23"/>
        <v>／</v>
      </c>
      <c r="AQ54" s="124" t="str">
        <f ca="1" t="shared" si="23"/>
        <v>1</v>
      </c>
      <c r="AR54" s="125" t="str">
        <f ca="1" t="shared" si="23"/>
        <v>2</v>
      </c>
      <c r="AS54" s="125" t="str">
        <f ca="1" t="shared" si="23"/>
        <v>3</v>
      </c>
      <c r="AT54" s="146" t="str">
        <f ca="1" t="shared" si="23"/>
        <v>／</v>
      </c>
      <c r="AU54" s="124" t="str">
        <f ca="1" t="shared" si="23"/>
        <v>4</v>
      </c>
      <c r="AV54" s="125" t="str">
        <f ca="1" t="shared" si="23"/>
        <v>4</v>
      </c>
      <c r="AW54" s="125" t="str">
        <f ca="1" t="shared" si="23"/>
        <v>3</v>
      </c>
      <c r="AX54" s="146" t="str">
        <f>MID(m7_9!$A$28,12,1)</f>
        <v>／</v>
      </c>
    </row>
    <row r="55" ht="20.25" spans="1:50">
      <c r="A55" s="106"/>
      <c r="B55" s="145" t="s">
        <v>32</v>
      </c>
      <c r="C55" s="86" t="str">
        <f ca="1">MID(INDIRECT($B$55&amp;"!A"&amp;C$47),C$48,1)</f>
        <v>2</v>
      </c>
      <c r="D55" s="126" t="str">
        <f ca="1" t="shared" ref="D55:AX55" si="24">MID(INDIRECT($B$55&amp;"!A"&amp;D$47),D$48,1)</f>
        <v>2</v>
      </c>
      <c r="E55" s="127" t="str">
        <f ca="1" t="shared" si="24"/>
        <v>1</v>
      </c>
      <c r="F55" s="110" t="str">
        <f ca="1" t="shared" si="24"/>
        <v>1</v>
      </c>
      <c r="G55" s="109" t="str">
        <f ca="1" t="shared" si="24"/>
        <v>3</v>
      </c>
      <c r="H55" s="127" t="str">
        <f ca="1" t="shared" si="24"/>
        <v>3</v>
      </c>
      <c r="I55" s="127" t="str">
        <f ca="1" t="shared" si="24"/>
        <v>4</v>
      </c>
      <c r="J55" s="110" t="str">
        <f ca="1" t="shared" si="24"/>
        <v>4</v>
      </c>
      <c r="K55" s="109" t="str">
        <f ca="1" t="shared" si="24"/>
        <v>2</v>
      </c>
      <c r="L55" s="127" t="str">
        <f ca="1" t="shared" si="24"/>
        <v>3</v>
      </c>
      <c r="M55" s="127" t="str">
        <f ca="1" t="shared" si="24"/>
        <v>2</v>
      </c>
      <c r="N55" s="110" t="str">
        <f ca="1" t="shared" si="24"/>
        <v>1</v>
      </c>
      <c r="O55" s="109" t="str">
        <f ca="1" t="shared" si="24"/>
        <v>2</v>
      </c>
      <c r="P55" s="127" t="str">
        <f ca="1" t="shared" si="24"/>
        <v>1</v>
      </c>
      <c r="Q55" s="127" t="str">
        <f ca="1" t="shared" si="24"/>
        <v>2</v>
      </c>
      <c r="R55" s="110" t="str">
        <f ca="1" t="shared" si="24"/>
        <v>4</v>
      </c>
      <c r="S55" s="109" t="str">
        <f ca="1" t="shared" si="24"/>
        <v>3</v>
      </c>
      <c r="T55" s="127" t="str">
        <f ca="1" t="shared" si="24"/>
        <v>4</v>
      </c>
      <c r="U55" s="127" t="str">
        <f ca="1" t="shared" si="24"/>
        <v>2</v>
      </c>
      <c r="V55" s="110" t="str">
        <f ca="1" t="shared" si="24"/>
        <v>／</v>
      </c>
      <c r="W55" s="109" t="str">
        <f ca="1" t="shared" si="24"/>
        <v>2</v>
      </c>
      <c r="X55" s="127" t="str">
        <f ca="1" t="shared" si="24"/>
        <v>1</v>
      </c>
      <c r="Y55" s="127" t="str">
        <f ca="1" t="shared" si="24"/>
        <v>3</v>
      </c>
      <c r="Z55" s="110" t="str">
        <f ca="1" t="shared" si="24"/>
        <v>／</v>
      </c>
      <c r="AA55" s="126" t="str">
        <f ca="1" t="shared" si="24"/>
        <v>2</v>
      </c>
      <c r="AB55" s="127" t="str">
        <f ca="1" t="shared" si="24"/>
        <v>3</v>
      </c>
      <c r="AC55" s="127" t="str">
        <f ca="1" t="shared" si="24"/>
        <v>1</v>
      </c>
      <c r="AD55" s="110" t="str">
        <f ca="1" t="shared" si="24"/>
        <v>／</v>
      </c>
      <c r="AE55" s="109" t="str">
        <f ca="1" t="shared" si="24"/>
        <v>4</v>
      </c>
      <c r="AF55" s="127" t="str">
        <f ca="1" t="shared" si="24"/>
        <v>2</v>
      </c>
      <c r="AG55" s="127" t="str">
        <f ca="1" t="shared" si="24"/>
        <v>3</v>
      </c>
      <c r="AH55" s="110" t="str">
        <f ca="1" t="shared" si="24"/>
        <v>／</v>
      </c>
      <c r="AI55" s="109" t="str">
        <f ca="1" t="shared" si="24"/>
        <v>1</v>
      </c>
      <c r="AJ55" s="127" t="str">
        <f ca="1" t="shared" si="24"/>
        <v>3</v>
      </c>
      <c r="AK55" s="127" t="str">
        <f ca="1" t="shared" si="24"/>
        <v>3</v>
      </c>
      <c r="AL55" s="110" t="str">
        <f ca="1" t="shared" si="24"/>
        <v>／</v>
      </c>
      <c r="AM55" s="109" t="str">
        <f ca="1" t="shared" si="24"/>
        <v>4</v>
      </c>
      <c r="AN55" s="127" t="str">
        <f ca="1" t="shared" si="24"/>
        <v>2</v>
      </c>
      <c r="AO55" s="127" t="str">
        <f ca="1" t="shared" si="24"/>
        <v>2</v>
      </c>
      <c r="AP55" s="110" t="str">
        <f ca="1" t="shared" si="24"/>
        <v>／</v>
      </c>
      <c r="AQ55" s="109" t="str">
        <f ca="1" t="shared" si="24"/>
        <v>2</v>
      </c>
      <c r="AR55" s="127" t="str">
        <f ca="1" t="shared" si="24"/>
        <v>3</v>
      </c>
      <c r="AS55" s="127" t="str">
        <f ca="1" t="shared" si="24"/>
        <v>3</v>
      </c>
      <c r="AT55" s="110" t="str">
        <f ca="1" t="shared" si="24"/>
        <v>／</v>
      </c>
      <c r="AU55" s="109" t="str">
        <f ca="1" t="shared" si="24"/>
        <v>3</v>
      </c>
      <c r="AV55" s="127" t="str">
        <f ca="1" t="shared" si="24"/>
        <v>3</v>
      </c>
      <c r="AW55" s="127" t="str">
        <f ca="1" t="shared" si="24"/>
        <v>4</v>
      </c>
      <c r="AX55" s="110" t="str">
        <f ca="1" t="shared" si="24"/>
        <v>／</v>
      </c>
    </row>
    <row r="56" ht="20.25" spans="1:50">
      <c r="A56" s="106"/>
      <c r="B56" s="117" t="s">
        <v>33</v>
      </c>
      <c r="C56" s="126" t="str">
        <f ca="1">MID(INDIRECT($B$56&amp;"!A"&amp;C$47),C$48,1)</f>
        <v>2</v>
      </c>
      <c r="D56" s="127" t="str">
        <f ca="1" t="shared" ref="D56:AX56" si="25">MID(INDIRECT($B$56&amp;"!A"&amp;D$47),D$48,1)</f>
        <v>2</v>
      </c>
      <c r="E56" s="127" t="str">
        <f ca="1" t="shared" si="25"/>
        <v>1</v>
      </c>
      <c r="F56" s="110" t="str">
        <f ca="1" t="shared" si="25"/>
        <v>2</v>
      </c>
      <c r="G56" s="109" t="str">
        <f ca="1" t="shared" si="25"/>
        <v>4</v>
      </c>
      <c r="H56" s="127" t="str">
        <f ca="1" t="shared" si="25"/>
        <v>4</v>
      </c>
      <c r="I56" s="127" t="str">
        <f ca="1" t="shared" si="25"/>
        <v>4</v>
      </c>
      <c r="J56" s="110" t="str">
        <f ca="1" t="shared" si="25"/>
        <v>3</v>
      </c>
      <c r="K56" s="109" t="str">
        <f ca="1" t="shared" si="25"/>
        <v>1</v>
      </c>
      <c r="L56" s="127" t="str">
        <f ca="1" t="shared" si="25"/>
        <v>2</v>
      </c>
      <c r="M56" s="127" t="str">
        <f ca="1" t="shared" si="25"/>
        <v>3</v>
      </c>
      <c r="N56" s="110" t="str">
        <f ca="1" t="shared" si="25"/>
        <v>2</v>
      </c>
      <c r="O56" s="109" t="str">
        <f ca="1" t="shared" si="25"/>
        <v>3</v>
      </c>
      <c r="P56" s="127" t="str">
        <f ca="1" t="shared" si="25"/>
        <v>2</v>
      </c>
      <c r="Q56" s="127" t="str">
        <f ca="1" t="shared" si="25"/>
        <v>1</v>
      </c>
      <c r="R56" s="110" t="str">
        <f ca="1" t="shared" si="25"/>
        <v>3</v>
      </c>
      <c r="S56" s="109" t="str">
        <f ca="1" t="shared" si="25"/>
        <v>3</v>
      </c>
      <c r="T56" s="127" t="str">
        <f ca="1" t="shared" si="25"/>
        <v>3</v>
      </c>
      <c r="U56" s="127" t="str">
        <f ca="1" t="shared" si="25"/>
        <v>3</v>
      </c>
      <c r="V56" s="110" t="str">
        <f ca="1" t="shared" si="25"/>
        <v>／</v>
      </c>
      <c r="W56" s="109" t="str">
        <f ca="1" t="shared" si="25"/>
        <v>1</v>
      </c>
      <c r="X56" s="127" t="str">
        <f ca="1" t="shared" si="25"/>
        <v>2</v>
      </c>
      <c r="Y56" s="127" t="str">
        <f ca="1" t="shared" si="25"/>
        <v>3</v>
      </c>
      <c r="Z56" s="110" t="str">
        <f ca="1" t="shared" si="25"/>
        <v>／</v>
      </c>
      <c r="AA56" s="109" t="str">
        <f ca="1" t="shared" si="25"/>
        <v>3</v>
      </c>
      <c r="AB56" s="127" t="str">
        <f ca="1" t="shared" si="25"/>
        <v>2</v>
      </c>
      <c r="AC56" s="127" t="str">
        <f ca="1" t="shared" si="25"/>
        <v>0</v>
      </c>
      <c r="AD56" s="110" t="str">
        <f ca="1" t="shared" si="25"/>
        <v>／</v>
      </c>
      <c r="AE56" s="109" t="str">
        <f ca="1" t="shared" si="25"/>
        <v>3</v>
      </c>
      <c r="AF56" s="127" t="str">
        <f ca="1" t="shared" si="25"/>
        <v>3</v>
      </c>
      <c r="AG56" s="127" t="str">
        <f ca="1" t="shared" si="25"/>
        <v>4</v>
      </c>
      <c r="AH56" s="110" t="str">
        <f ca="1" t="shared" si="25"/>
        <v>／</v>
      </c>
      <c r="AI56" s="109" t="str">
        <f ca="1" t="shared" si="25"/>
        <v>2</v>
      </c>
      <c r="AJ56" s="127" t="str">
        <f ca="1" t="shared" si="25"/>
        <v>3</v>
      </c>
      <c r="AK56" s="127" t="str">
        <f ca="1" t="shared" si="25"/>
        <v>3</v>
      </c>
      <c r="AL56" s="110" t="str">
        <f ca="1" t="shared" si="25"/>
        <v>／</v>
      </c>
      <c r="AM56" s="109" t="str">
        <f ca="1" t="shared" si="25"/>
        <v>3</v>
      </c>
      <c r="AN56" s="127" t="str">
        <f ca="1" t="shared" si="25"/>
        <v>1</v>
      </c>
      <c r="AO56" s="127" t="str">
        <f ca="1" t="shared" si="25"/>
        <v>1</v>
      </c>
      <c r="AP56" s="110" t="str">
        <f ca="1" t="shared" si="25"/>
        <v>／</v>
      </c>
      <c r="AQ56" s="109" t="str">
        <f ca="1" t="shared" si="25"/>
        <v>3</v>
      </c>
      <c r="AR56" s="127" t="str">
        <f ca="1" t="shared" si="25"/>
        <v>4</v>
      </c>
      <c r="AS56" s="127" t="str">
        <f ca="1" t="shared" si="25"/>
        <v>4</v>
      </c>
      <c r="AT56" s="110" t="str">
        <f ca="1" t="shared" si="25"/>
        <v>／</v>
      </c>
      <c r="AU56" s="109" t="str">
        <f ca="1" t="shared" si="25"/>
        <v>2</v>
      </c>
      <c r="AV56" s="127" t="str">
        <f ca="1" t="shared" si="25"/>
        <v>2</v>
      </c>
      <c r="AW56" s="127" t="str">
        <f ca="1" t="shared" si="25"/>
        <v>3</v>
      </c>
      <c r="AX56" s="110" t="str">
        <f ca="1" t="shared" si="25"/>
        <v>／</v>
      </c>
    </row>
    <row r="57" spans="1:50">
      <c r="A57" s="106"/>
      <c r="B57" s="170" t="s">
        <v>34</v>
      </c>
      <c r="C57" s="142" t="str">
        <f ca="1">MID(INDIRECT($B$57&amp;"!A"&amp;C$47),C$48,1)</f>
        <v>1</v>
      </c>
      <c r="D57" s="135" t="str">
        <f ca="1" t="shared" ref="D57:AX57" si="26">MID(INDIRECT($B$57&amp;"!A"&amp;D$47),D$48,1)</f>
        <v>3</v>
      </c>
      <c r="E57" s="135" t="str">
        <f ca="1" t="shared" si="26"/>
        <v>2</v>
      </c>
      <c r="F57" s="136" t="str">
        <f ca="1" t="shared" si="26"/>
        <v>0</v>
      </c>
      <c r="G57" s="134" t="str">
        <f ca="1" t="shared" si="26"/>
        <v>3</v>
      </c>
      <c r="H57" s="135" t="str">
        <f ca="1" t="shared" si="26"/>
        <v>2</v>
      </c>
      <c r="I57" s="135" t="str">
        <f ca="1" t="shared" si="26"/>
        <v>3</v>
      </c>
      <c r="J57" s="136" t="str">
        <f ca="1" t="shared" si="26"/>
        <v>5</v>
      </c>
      <c r="K57" s="134" t="str">
        <f ca="1" t="shared" si="26"/>
        <v>2</v>
      </c>
      <c r="L57" s="135" t="str">
        <f ca="1" t="shared" si="26"/>
        <v>3</v>
      </c>
      <c r="M57" s="135" t="str">
        <f ca="1" t="shared" si="26"/>
        <v>1</v>
      </c>
      <c r="N57" s="136" t="str">
        <f ca="1" t="shared" si="26"/>
        <v>0</v>
      </c>
      <c r="O57" s="134" t="str">
        <f ca="1" t="shared" si="26"/>
        <v>3</v>
      </c>
      <c r="P57" s="135" t="str">
        <f ca="1" t="shared" si="26"/>
        <v>2</v>
      </c>
      <c r="Q57" s="135" t="str">
        <f ca="1" t="shared" si="26"/>
        <v>4</v>
      </c>
      <c r="R57" s="136" t="str">
        <f ca="1" t="shared" si="26"/>
        <v>5</v>
      </c>
      <c r="S57" s="134" t="str">
        <f ca="1" t="shared" si="26"/>
        <v>2</v>
      </c>
      <c r="T57" s="135" t="str">
        <f ca="1" t="shared" si="26"/>
        <v>3</v>
      </c>
      <c r="U57" s="135" t="str">
        <f ca="1" t="shared" si="26"/>
        <v>1</v>
      </c>
      <c r="V57" s="136" t="str">
        <f ca="1" t="shared" si="26"/>
        <v>／</v>
      </c>
      <c r="W57" s="134" t="str">
        <f ca="1" t="shared" si="26"/>
        <v>3</v>
      </c>
      <c r="X57" s="135" t="str">
        <f ca="1" t="shared" si="26"/>
        <v>1</v>
      </c>
      <c r="Y57" s="135" t="str">
        <f ca="1" t="shared" si="26"/>
        <v>3</v>
      </c>
      <c r="Z57" s="136" t="str">
        <f ca="1" t="shared" si="26"/>
        <v>／</v>
      </c>
      <c r="AA57" s="134" t="str">
        <f ca="1" t="shared" si="26"/>
        <v>2</v>
      </c>
      <c r="AB57" s="135" t="str">
        <f ca="1" t="shared" si="26"/>
        <v>4</v>
      </c>
      <c r="AC57" s="135" t="str">
        <f ca="1" t="shared" si="26"/>
        <v>2</v>
      </c>
      <c r="AD57" s="136" t="str">
        <f ca="1" t="shared" si="26"/>
        <v>／</v>
      </c>
      <c r="AE57" s="134" t="str">
        <f ca="1" t="shared" si="26"/>
        <v>3</v>
      </c>
      <c r="AF57" s="135" t="str">
        <f ca="1" t="shared" si="26"/>
        <v>1</v>
      </c>
      <c r="AG57" s="135" t="str">
        <f ca="1" t="shared" si="26"/>
        <v>3</v>
      </c>
      <c r="AH57" s="136" t="str">
        <f ca="1" t="shared" si="26"/>
        <v>／</v>
      </c>
      <c r="AI57" s="134" t="str">
        <f ca="1" t="shared" si="26"/>
        <v>2</v>
      </c>
      <c r="AJ57" s="135" t="str">
        <f ca="1" t="shared" si="26"/>
        <v>4</v>
      </c>
      <c r="AK57" s="135" t="str">
        <f ca="1" t="shared" si="26"/>
        <v>2</v>
      </c>
      <c r="AL57" s="136" t="str">
        <f ca="1" t="shared" si="26"/>
        <v>／</v>
      </c>
      <c r="AM57" s="134" t="str">
        <f ca="1" t="shared" si="26"/>
        <v>4</v>
      </c>
      <c r="AN57" s="135" t="str">
        <f ca="1" t="shared" si="26"/>
        <v>2</v>
      </c>
      <c r="AO57" s="135" t="str">
        <f ca="1" t="shared" si="26"/>
        <v>4</v>
      </c>
      <c r="AP57" s="136" t="str">
        <f ca="1" t="shared" si="26"/>
        <v>／</v>
      </c>
      <c r="AQ57" s="134" t="str">
        <f ca="1" t="shared" si="26"/>
        <v>1</v>
      </c>
      <c r="AR57" s="135" t="str">
        <f ca="1" t="shared" si="26"/>
        <v>3</v>
      </c>
      <c r="AS57" s="135" t="str">
        <f ca="1" t="shared" si="26"/>
        <v>2</v>
      </c>
      <c r="AT57" s="136" t="str">
        <f ca="1" t="shared" si="26"/>
        <v>／</v>
      </c>
      <c r="AU57" s="134" t="str">
        <f ca="1" t="shared" si="26"/>
        <v>4</v>
      </c>
      <c r="AV57" s="135" t="str">
        <f ca="1" t="shared" si="26"/>
        <v>2</v>
      </c>
      <c r="AW57" s="135" t="str">
        <f ca="1" t="shared" si="26"/>
        <v>3</v>
      </c>
      <c r="AX57" s="136" t="str">
        <f ca="1" t="shared" si="26"/>
        <v>／</v>
      </c>
    </row>
    <row r="58" ht="20.25" spans="1:50">
      <c r="A58" s="107"/>
      <c r="B58" s="169" t="s">
        <v>35</v>
      </c>
      <c r="C58" s="144" t="str">
        <f ca="1">MID(INDIRECT($B$58&amp;"!A"&amp;C$47),C$48,1)</f>
        <v>2</v>
      </c>
      <c r="D58" s="139" t="str">
        <f ca="1" t="shared" ref="D58:AX58" si="27">MID(INDIRECT($B$58&amp;"!A"&amp;D$47),D$48,1)</f>
        <v>3</v>
      </c>
      <c r="E58" s="139" t="str">
        <f ca="1" t="shared" si="27"/>
        <v>2</v>
      </c>
      <c r="F58" s="140" t="str">
        <f ca="1" t="shared" si="27"/>
        <v>1</v>
      </c>
      <c r="G58" s="138" t="str">
        <f ca="1" t="shared" si="27"/>
        <v>2</v>
      </c>
      <c r="H58" s="139" t="str">
        <f ca="1" t="shared" si="27"/>
        <v>1</v>
      </c>
      <c r="I58" s="139" t="str">
        <f ca="1" t="shared" si="27"/>
        <v>2</v>
      </c>
      <c r="J58" s="140" t="str">
        <f ca="1" t="shared" si="27"/>
        <v>4</v>
      </c>
      <c r="K58" s="138" t="str">
        <f ca="1" t="shared" si="27"/>
        <v>3</v>
      </c>
      <c r="L58" s="139" t="str">
        <f ca="1" t="shared" si="27"/>
        <v>4</v>
      </c>
      <c r="M58" s="139" t="str">
        <f ca="1" t="shared" si="27"/>
        <v>2</v>
      </c>
      <c r="N58" s="140" t="str">
        <f ca="1" t="shared" si="27"/>
        <v>1</v>
      </c>
      <c r="O58" s="138" t="str">
        <f ca="1" t="shared" si="27"/>
        <v>2</v>
      </c>
      <c r="P58" s="139" t="str">
        <f ca="1" t="shared" si="27"/>
        <v>1</v>
      </c>
      <c r="Q58" s="139" t="str">
        <f ca="1" t="shared" si="27"/>
        <v>3</v>
      </c>
      <c r="R58" s="140" t="str">
        <f ca="1" t="shared" si="27"/>
        <v>4</v>
      </c>
      <c r="S58" s="138" t="str">
        <f ca="1" t="shared" si="27"/>
        <v>2</v>
      </c>
      <c r="T58" s="139" t="str">
        <f ca="1" t="shared" si="27"/>
        <v>3</v>
      </c>
      <c r="U58" s="139" t="str">
        <f ca="1" t="shared" si="27"/>
        <v>1</v>
      </c>
      <c r="V58" s="140" t="str">
        <f ca="1" t="shared" si="27"/>
        <v>／</v>
      </c>
      <c r="W58" s="138" t="str">
        <f ca="1" t="shared" si="27"/>
        <v>4</v>
      </c>
      <c r="X58" s="139" t="str">
        <f ca="1" t="shared" si="27"/>
        <v>2</v>
      </c>
      <c r="Y58" s="139" t="str">
        <f ca="1" t="shared" si="27"/>
        <v>3</v>
      </c>
      <c r="Z58" s="140" t="str">
        <f ca="1" t="shared" si="27"/>
        <v>／</v>
      </c>
      <c r="AA58" s="138" t="str">
        <f ca="1" t="shared" si="27"/>
        <v>1</v>
      </c>
      <c r="AB58" s="139" t="str">
        <f ca="1" t="shared" si="27"/>
        <v>3</v>
      </c>
      <c r="AC58" s="139" t="str">
        <f ca="1" t="shared" si="27"/>
        <v>3</v>
      </c>
      <c r="AD58" s="140" t="str">
        <f ca="1" t="shared" si="27"/>
        <v>／</v>
      </c>
      <c r="AE58" s="138" t="str">
        <f ca="1" t="shared" si="27"/>
        <v>4</v>
      </c>
      <c r="AF58" s="139" t="str">
        <f ca="1" t="shared" si="27"/>
        <v>2</v>
      </c>
      <c r="AG58" s="139" t="str">
        <f ca="1" t="shared" si="27"/>
        <v>2</v>
      </c>
      <c r="AH58" s="140" t="str">
        <f ca="1" t="shared" si="27"/>
        <v>／</v>
      </c>
      <c r="AI58" s="138" t="str">
        <f ca="1" t="shared" si="27"/>
        <v>2</v>
      </c>
      <c r="AJ58" s="139" t="str">
        <f ca="1" t="shared" si="27"/>
        <v>3</v>
      </c>
      <c r="AK58" s="139" t="str">
        <f ca="1" t="shared" si="27"/>
        <v>3</v>
      </c>
      <c r="AL58" s="140" t="str">
        <f ca="1" t="shared" si="27"/>
        <v>／</v>
      </c>
      <c r="AM58" s="138" t="str">
        <f ca="1" t="shared" si="27"/>
        <v>3</v>
      </c>
      <c r="AN58" s="139" t="str">
        <f ca="1" t="shared" si="27"/>
        <v>3</v>
      </c>
      <c r="AO58" s="139" t="str">
        <f ca="1" t="shared" si="27"/>
        <v>4</v>
      </c>
      <c r="AP58" s="140" t="str">
        <f ca="1" t="shared" si="27"/>
        <v>／</v>
      </c>
      <c r="AQ58" s="138" t="str">
        <f ca="1" t="shared" si="27"/>
        <v>2</v>
      </c>
      <c r="AR58" s="139" t="str">
        <f ca="1" t="shared" si="27"/>
        <v>2</v>
      </c>
      <c r="AS58" s="139" t="str">
        <f ca="1" t="shared" si="27"/>
        <v>1</v>
      </c>
      <c r="AT58" s="140" t="str">
        <f ca="1" t="shared" si="27"/>
        <v>／</v>
      </c>
      <c r="AU58" s="138" t="str">
        <f ca="1" t="shared" si="27"/>
        <v>3</v>
      </c>
      <c r="AV58" s="139" t="str">
        <f ca="1" t="shared" si="27"/>
        <v>3</v>
      </c>
      <c r="AW58" s="139" t="str">
        <f ca="1" t="shared" si="27"/>
        <v>4</v>
      </c>
      <c r="AX58" s="140" t="str">
        <f ca="1" t="shared" si="27"/>
        <v>／</v>
      </c>
    </row>
  </sheetData>
  <mergeCells count="54">
    <mergeCell ref="C4:F4"/>
    <mergeCell ref="G4:J4"/>
    <mergeCell ref="K4:N4"/>
    <mergeCell ref="O4:R4"/>
    <mergeCell ref="S4:V4"/>
    <mergeCell ref="W4:Z4"/>
    <mergeCell ref="AA4:AD4"/>
    <mergeCell ref="AE4:AH4"/>
    <mergeCell ref="AI4:AL4"/>
    <mergeCell ref="AM4:AP4"/>
    <mergeCell ref="AQ4:AT4"/>
    <mergeCell ref="AU4:AX4"/>
    <mergeCell ref="C14:F14"/>
    <mergeCell ref="G14:J14"/>
    <mergeCell ref="K14:N14"/>
    <mergeCell ref="O14:R14"/>
    <mergeCell ref="S14:V14"/>
    <mergeCell ref="W14:Z14"/>
    <mergeCell ref="AA14:AD14"/>
    <mergeCell ref="AE14:AH14"/>
    <mergeCell ref="AI14:AL14"/>
    <mergeCell ref="AM14:AP14"/>
    <mergeCell ref="AQ14:AT14"/>
    <mergeCell ref="AU14:AX14"/>
    <mergeCell ref="C27:I27"/>
    <mergeCell ref="J27:P27"/>
    <mergeCell ref="Q27:W27"/>
    <mergeCell ref="X27:AD27"/>
    <mergeCell ref="AE27:AK27"/>
    <mergeCell ref="AL27:AR27"/>
    <mergeCell ref="C35:I35"/>
    <mergeCell ref="J35:P35"/>
    <mergeCell ref="Q35:W35"/>
    <mergeCell ref="X35:AD35"/>
    <mergeCell ref="AE35:AK35"/>
    <mergeCell ref="AL35:AR35"/>
    <mergeCell ref="C45:F45"/>
    <mergeCell ref="G45:J45"/>
    <mergeCell ref="K45:N45"/>
    <mergeCell ref="O45:R45"/>
    <mergeCell ref="S45:V45"/>
    <mergeCell ref="W45:Z45"/>
    <mergeCell ref="AA45:AD45"/>
    <mergeCell ref="AE45:AH45"/>
    <mergeCell ref="AI45:AL45"/>
    <mergeCell ref="AM45:AP45"/>
    <mergeCell ref="AQ45:AT45"/>
    <mergeCell ref="AU45:AX45"/>
    <mergeCell ref="A8:A11"/>
    <mergeCell ref="A18:A24"/>
    <mergeCell ref="A31:A34"/>
    <mergeCell ref="A39:A42"/>
    <mergeCell ref="A49:A58"/>
    <mergeCell ref="A1:B2"/>
  </mergeCells>
  <conditionalFormatting sqref="C8:AX11">
    <cfRule type="expression" dxfId="0" priority="402">
      <formula>OR(C8="0",C8="／")</formula>
    </cfRule>
    <cfRule type="expression" dxfId="1" priority="403">
      <formula>C8="3"</formula>
    </cfRule>
    <cfRule type="expression" dxfId="2" priority="404">
      <formula>C8="2"</formula>
    </cfRule>
  </conditionalFormatting>
  <conditionalFormatting sqref="C18:AX24 AW31:AY34">
    <cfRule type="expression" dxfId="3" priority="381">
      <formula>OR(C18="0",C18="1",C18="／")</formula>
    </cfRule>
    <cfRule type="expression" dxfId="4" priority="382">
      <formula>C18="4"</formula>
    </cfRule>
    <cfRule type="expression" dxfId="5" priority="392">
      <formula>C18="3"</formula>
    </cfRule>
  </conditionalFormatting>
  <conditionalFormatting sqref="C31:AX34">
    <cfRule type="expression" dxfId="6" priority="187">
      <formula>OR(C31="0",C31="1",C31="／")</formula>
    </cfRule>
    <cfRule type="expression" dxfId="7" priority="188">
      <formula>C31="4"</formula>
    </cfRule>
  </conditionalFormatting>
  <conditionalFormatting sqref="D31:AX34">
    <cfRule type="expression" dxfId="8" priority="30">
      <formula>D31="3"</formula>
    </cfRule>
  </conditionalFormatting>
  <conditionalFormatting sqref="AS31:AX34">
    <cfRule type="expression" dxfId="9" priority="211">
      <formula>OR(AS31="0",AS31="1",AS31="／")</formula>
    </cfRule>
    <cfRule type="expression" dxfId="10" priority="212">
      <formula>AS31="4"</formula>
    </cfRule>
    <cfRule type="expression" dxfId="11" priority="213">
      <formula>AS31="3"</formula>
    </cfRule>
  </conditionalFormatting>
  <conditionalFormatting sqref="C39:AX42">
    <cfRule type="expression" dxfId="12" priority="109">
      <formula>OR(C39="0",C39="1",C39="／")</formula>
    </cfRule>
    <cfRule type="expression" dxfId="13" priority="110">
      <formula>C39="4"</formula>
    </cfRule>
    <cfRule type="expression" dxfId="14" priority="111">
      <formula>C39="3"</formula>
    </cfRule>
  </conditionalFormatting>
  <conditionalFormatting sqref="AS39:AX42">
    <cfRule type="expression" dxfId="15" priority="34">
      <formula>OR(AS39="0",AS39="1",AS39="／")</formula>
    </cfRule>
    <cfRule type="expression" dxfId="16" priority="35">
      <formula>AS39="4"</formula>
    </cfRule>
    <cfRule type="expression" dxfId="17" priority="36">
      <formula>AS39="3"</formula>
    </cfRule>
  </conditionalFormatting>
  <conditionalFormatting sqref="AW39:AY42">
    <cfRule type="expression" dxfId="18" priority="37">
      <formula>OR(AW39="0",AW39="1",AW39="／")</formula>
    </cfRule>
    <cfRule type="expression" dxfId="19" priority="38">
      <formula>AW39="4"</formula>
    </cfRule>
    <cfRule type="expression" dxfId="20" priority="39">
      <formula>AW39="3"</formula>
    </cfRule>
  </conditionalFormatting>
  <conditionalFormatting sqref="C49:AX58">
    <cfRule type="expression" dxfId="21" priority="276">
      <formula>OR(C49="0",C49="1",C49="／")</formula>
    </cfRule>
    <cfRule type="expression" dxfId="22" priority="314">
      <formula>C49="4"</formula>
    </cfRule>
    <cfRule type="expression" dxfId="23" priority="316">
      <formula>C49="5"</formula>
    </cfRule>
    <cfRule type="expression" dxfId="24" priority="320">
      <formula>C49="3"</formula>
    </cfRule>
  </conditionalFormatting>
  <dataValidations count="1">
    <dataValidation type="list" allowBlank="1" showInputMessage="1" showErrorMessage="1" sqref="A1:B2">
      <formula1>Note!$I$1:$I$17</formula1>
    </dataValidation>
  </dataValidations>
  <pageMargins left="0.707638888888889" right="0.707638888888889" top="0.747916666666667" bottom="0.747916666666667" header="0.313888888888889" footer="0.313888888888889"/>
  <pageSetup paperSize="9" scale="75" orientation="landscape"/>
  <headerFooter/>
  <rowBreaks count="2" manualBreakCount="2">
    <brk id="12" max="16383" man="1"/>
    <brk id="4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28"/>
  <sheetViews>
    <sheetView zoomScale="85" zoomScaleNormal="85" workbookViewId="0">
      <selection activeCell="A4" sqref="A4:A6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D7&amp;H7&amp;L7&amp;P7&amp;T7&amp;X7&amp;AB7&amp;AF7&amp;AJ7&amp;AN7&amp;AR7&amp;AV7</f>
        <v>221121130221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375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6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6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6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6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6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6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6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6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6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6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6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VLOOKUP(まとめ3!$A$1&amp;"dim",Chords!$A$2:$D$188,2,FALSE)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VLOOKUP(まとめ3!$A$1&amp;"dim",Chords!$A$2:$D$188,3,FALSE)</f>
        <v>F#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4:48">
      <c r="D7">
        <f>SUM(C4:C6,D4:D6,E4:E6)</f>
        <v>2</v>
      </c>
      <c r="H7">
        <f>SUM(G4:G6,H4:H6,I4:I6)</f>
        <v>2</v>
      </c>
      <c r="L7">
        <f>SUM(K4:K6,L4:L6,M4:M6)</f>
        <v>1</v>
      </c>
      <c r="P7">
        <f>SUM(O4:O6,P4:P6,Q4:Q6)</f>
        <v>1</v>
      </c>
      <c r="T7">
        <f>SUM(S4:S6,T4:T6,U4:U6)</f>
        <v>2</v>
      </c>
      <c r="X7">
        <f>SUM(W4:W6,X4:X6,Y4:Y6)</f>
        <v>1</v>
      </c>
      <c r="AB7">
        <f>SUM(AA4:AA6,AB4:AB6,AC4:AC6)</f>
        <v>1</v>
      </c>
      <c r="AF7">
        <f>SUM(AE4:AE6,AF4:AF6,AG4:AG6)</f>
        <v>3</v>
      </c>
      <c r="AJ7">
        <f>SUM(AI4:AI6,AJ4:AJ6,AK4:AK6)</f>
        <v>0</v>
      </c>
      <c r="AN7">
        <f>SUM(AM4:AM6,AN4:AN6,AO4:AO6)</f>
        <v>2</v>
      </c>
      <c r="AR7">
        <f>SUM(AQ4:AQ6,AR4:AR6,AS4:AS6)</f>
        <v>2</v>
      </c>
      <c r="AV7">
        <f>SUM(AU4:AU6,AV4:AV6,AW4:AW6)</f>
        <v>1</v>
      </c>
    </row>
    <row r="8" spans="1:49">
      <c r="A8" s="1" t="str">
        <f>D14&amp;H14&amp;L14&amp;P14&amp;T14&amp;X14&amp;AB14&amp;AF14&amp;AJ14&amp;AN14&amp;AR14&amp;AV14</f>
        <v>122031121122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376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3:49">
      <c r="C9" t="s">
        <v>0</v>
      </c>
      <c r="D9" t="s">
        <v>42</v>
      </c>
      <c r="E9" t="s">
        <v>8</v>
      </c>
      <c r="G9" t="s">
        <v>38</v>
      </c>
      <c r="H9" t="s">
        <v>5</v>
      </c>
      <c r="I9" t="s">
        <v>49</v>
      </c>
      <c r="K9" t="s">
        <v>3</v>
      </c>
      <c r="L9" t="s">
        <v>6</v>
      </c>
      <c r="M9" t="s">
        <v>10</v>
      </c>
      <c r="O9" t="s">
        <v>42</v>
      </c>
      <c r="P9" t="s">
        <v>47</v>
      </c>
      <c r="Q9" t="s">
        <v>11</v>
      </c>
      <c r="S9" t="s">
        <v>5</v>
      </c>
      <c r="T9" t="s">
        <v>8</v>
      </c>
      <c r="U9" t="s">
        <v>12</v>
      </c>
      <c r="W9" t="s">
        <v>6</v>
      </c>
      <c r="X9" t="s">
        <v>50</v>
      </c>
      <c r="Y9" t="s">
        <v>0</v>
      </c>
      <c r="AA9" t="s">
        <v>45</v>
      </c>
      <c r="AB9" t="s">
        <v>10</v>
      </c>
      <c r="AC9" t="s">
        <v>38</v>
      </c>
      <c r="AE9" t="s">
        <v>8</v>
      </c>
      <c r="AF9" t="s">
        <v>11</v>
      </c>
      <c r="AG9" t="s">
        <v>3</v>
      </c>
      <c r="AI9" t="s">
        <v>50</v>
      </c>
      <c r="AJ9" t="s">
        <v>56</v>
      </c>
      <c r="AK9" t="s">
        <v>42</v>
      </c>
      <c r="AM9" t="s">
        <v>10</v>
      </c>
      <c r="AN9" t="s">
        <v>0</v>
      </c>
      <c r="AO9" t="s">
        <v>5</v>
      </c>
      <c r="AQ9" t="s">
        <v>11</v>
      </c>
      <c r="AR9" t="s">
        <v>39</v>
      </c>
      <c r="AS9" t="s">
        <v>6</v>
      </c>
      <c r="AU9" t="s">
        <v>12</v>
      </c>
      <c r="AV9" t="s">
        <v>3</v>
      </c>
      <c r="AW9" t="s">
        <v>45</v>
      </c>
    </row>
    <row r="10" spans="3:49">
      <c r="C10">
        <f>VLOOKUP(C9,Note!$A$1:$B$26,2,FALSE)</f>
        <v>0</v>
      </c>
      <c r="D10">
        <f>VLOOKUP(D9,Note!$A$1:$B$26,2,FALSE)</f>
        <v>3</v>
      </c>
      <c r="E10">
        <f>VLOOKUP(E9,Note!$A$1:$B$26,2,FALSE)</f>
        <v>7</v>
      </c>
      <c r="G10">
        <f>VLOOKUP(G9,Note!$A$1:$B$26,2,FALSE)</f>
        <v>1</v>
      </c>
      <c r="H10">
        <f>VLOOKUP(H9,Note!$A$1:$B$26,2,FALSE)</f>
        <v>4</v>
      </c>
      <c r="I10">
        <f>VLOOKUP(I9,Note!$A$1:$B$26,2,FALSE)</f>
        <v>8</v>
      </c>
      <c r="K10">
        <f>VLOOKUP(K9,Note!$A$1:$B$26,2,FALSE)</f>
        <v>2</v>
      </c>
      <c r="L10">
        <f>VLOOKUP(L9,Note!$A$1:$B$26,2,FALSE)</f>
        <v>5</v>
      </c>
      <c r="M10">
        <f>VLOOKUP(M9,Note!$A$1:$B$26,2,FALSE)</f>
        <v>9</v>
      </c>
      <c r="O10">
        <f>VLOOKUP(O9,Note!$A$1:$B$26,2,FALSE)</f>
        <v>3</v>
      </c>
      <c r="P10">
        <f>VLOOKUP(P9,Note!$A$1:$B$26,2,FALSE)</f>
        <v>6</v>
      </c>
      <c r="Q10">
        <f>VLOOKUP(Q9,Note!$A$1:$B$26,2,FALSE)</f>
        <v>10</v>
      </c>
      <c r="S10">
        <f>VLOOKUP(S9,Note!$A$1:$B$26,2,FALSE)</f>
        <v>4</v>
      </c>
      <c r="T10">
        <f>VLOOKUP(T9,Note!$A$1:$B$26,2,FALSE)</f>
        <v>7</v>
      </c>
      <c r="U10">
        <f>VLOOKUP(U9,Note!$A$1:$B$26,2,FALSE)</f>
        <v>11</v>
      </c>
      <c r="W10">
        <f>VLOOKUP(W9,Note!$A$1:$B$26,2,FALSE)</f>
        <v>5</v>
      </c>
      <c r="X10">
        <f>VLOOKUP(X9,Note!$A$1:$B$26,2,FALSE)</f>
        <v>8</v>
      </c>
      <c r="Y10">
        <f>VLOOKUP(Y9,Note!$A$1:$B$26,2,FALSE)</f>
        <v>0</v>
      </c>
      <c r="AA10">
        <f>VLOOKUP(AA9,Note!$A$1:$B$26,2,FALSE)</f>
        <v>6</v>
      </c>
      <c r="AB10">
        <f>VLOOKUP(AB9,Note!$A$1:$B$26,2,FALSE)</f>
        <v>9</v>
      </c>
      <c r="AC10">
        <f>VLOOKUP(AC9,Note!$A$1:$B$26,2,FALSE)</f>
        <v>1</v>
      </c>
      <c r="AE10">
        <f>VLOOKUP(AE9,Note!$A$1:$B$26,2,FALSE)</f>
        <v>7</v>
      </c>
      <c r="AF10">
        <f>VLOOKUP(AF9,Note!$A$1:$B$26,2,FALSE)</f>
        <v>10</v>
      </c>
      <c r="AG10">
        <f>VLOOKUP(AG9,Note!$A$1:$B$26,2,FALSE)</f>
        <v>2</v>
      </c>
      <c r="AI10">
        <f>VLOOKUP(AI9,Note!$A$1:$B$26,2,FALSE)</f>
        <v>8</v>
      </c>
      <c r="AJ10">
        <f>VLOOKUP(AJ9,Note!$A$1:$B$26,2,FALSE)</f>
        <v>11</v>
      </c>
      <c r="AK10">
        <f>VLOOKUP(AK9,Note!$A$1:$B$26,2,FALSE)</f>
        <v>3</v>
      </c>
      <c r="AM10">
        <f>VLOOKUP(AM9,Note!$A$1:$B$26,2,FALSE)</f>
        <v>9</v>
      </c>
      <c r="AN10">
        <f>VLOOKUP(AN9,Note!$A$1:$B$26,2,FALSE)</f>
        <v>0</v>
      </c>
      <c r="AO10">
        <f>VLOOKUP(AO9,Note!$A$1:$B$26,2,FALSE)</f>
        <v>4</v>
      </c>
      <c r="AQ10">
        <f>VLOOKUP(AQ9,Note!$A$1:$B$26,2,FALSE)</f>
        <v>10</v>
      </c>
      <c r="AR10">
        <f>VLOOKUP(AR9,Note!$A$1:$B$26,2,FALSE)</f>
        <v>1</v>
      </c>
      <c r="AS10">
        <f>VLOOKUP(AS9,Note!$A$1:$B$26,2,FALSE)</f>
        <v>5</v>
      </c>
      <c r="AU10">
        <f>VLOOKUP(AU9,Note!$A$1:$B$26,2,FALSE)</f>
        <v>11</v>
      </c>
      <c r="AV10">
        <f>VLOOKUP(AV9,Note!$A$1:$B$26,2,FALSE)</f>
        <v>2</v>
      </c>
      <c r="AW10">
        <f>VLOOKUP(AW9,Note!$A$1:$B$26,2,FALSE)</f>
        <v>6</v>
      </c>
    </row>
    <row r="11" spans="1:49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>
        <f t="shared" ref="F11:F13" si="11">B11</f>
        <v>0</v>
      </c>
      <c r="G11" s="3">
        <f>VLOOKUP(ABS(F11-G10),Note!$E$1:$F$25,2,FALSE)</f>
        <v>1</v>
      </c>
      <c r="H11" s="3">
        <f>VLOOKUP(ABS(F11-H10),Note!$E$1:$F$25,2,FALSE)</f>
        <v>0</v>
      </c>
      <c r="I11" s="3">
        <f>VLOOKUP(ABS(F11-I10),Note!$E$1:$F$25,2,FALSE)</f>
        <v>0</v>
      </c>
      <c r="J11">
        <f t="shared" ref="J11:J13" si="12">F11</f>
        <v>0</v>
      </c>
      <c r="K11" s="3">
        <f>VLOOKUP(ABS(J11-K10),Note!$E$1:$F$25,2,FALSE)</f>
        <v>0</v>
      </c>
      <c r="L11" s="3">
        <f>VLOOKUP(ABS(J11-L10),Note!$E$1:$F$25,2,FALSE)</f>
        <v>0</v>
      </c>
      <c r="M11" s="3">
        <f>VLOOKUP(ABS(J11-M10),Note!$E$1:$F$25,2,FALSE)</f>
        <v>0</v>
      </c>
      <c r="N11">
        <f t="shared" ref="N11:N13" si="13">J11</f>
        <v>0</v>
      </c>
      <c r="O11" s="3">
        <f>VLOOKUP(ABS(N11-O10),Note!$E$1:$F$25,2,FALSE)</f>
        <v>0</v>
      </c>
      <c r="P11" s="3">
        <f>VLOOKUP(ABS(N11-P10),Note!$E$1:$F$25,2,FALSE)</f>
        <v>0</v>
      </c>
      <c r="Q11" s="3">
        <f>VLOOKUP(ABS(N11-Q10),Note!$E$1:$F$25,2,FALSE)</f>
        <v>0</v>
      </c>
      <c r="R11">
        <f t="shared" ref="R11:R13" si="14">N11</f>
        <v>0</v>
      </c>
      <c r="S11" s="3">
        <f>VLOOKUP(ABS(R11-S10),Note!$E$1:$F$25,2,FALSE)</f>
        <v>0</v>
      </c>
      <c r="T11" s="3">
        <f>VLOOKUP(ABS(R11-T10),Note!$E$1:$F$25,2,FALSE)</f>
        <v>0</v>
      </c>
      <c r="U11" s="3">
        <f>VLOOKUP(ABS(R11-U10),Note!$E$1:$F$25,2,FALSE)</f>
        <v>1</v>
      </c>
      <c r="V11">
        <f t="shared" ref="V11:V13" si="15">R11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0</v>
      </c>
      <c r="Z11">
        <f t="shared" ref="Z11:Z13" si="16">V11</f>
        <v>0</v>
      </c>
      <c r="AA11" s="3">
        <f>VLOOKUP(ABS(Z11-AA10),Note!$E$1:$F$25,2,FALSE)</f>
        <v>0</v>
      </c>
      <c r="AB11" s="3">
        <f>VLOOKUP(ABS(Z11-AB10),Note!$E$1:$F$25,2,FALSE)</f>
        <v>0</v>
      </c>
      <c r="AC11" s="3">
        <f>VLOOKUP(ABS(Z11-AC10),Note!$E$1:$F$25,2,FALSE)</f>
        <v>1</v>
      </c>
      <c r="AD11">
        <f t="shared" ref="AD11:AD13" si="17">Z11</f>
        <v>0</v>
      </c>
      <c r="AE11" s="3">
        <f>VLOOKUP(ABS(AD11-AE10),Note!$E$1:$F$25,2,FALSE)</f>
        <v>0</v>
      </c>
      <c r="AF11" s="3">
        <f>VLOOKUP(ABS(AD11-AF10),Note!$E$1:$F$25,2,FALSE)</f>
        <v>0</v>
      </c>
      <c r="AG11" s="3">
        <f>VLOOKUP(ABS(AD11-AG10),Note!$E$1:$F$25,2,FALSE)</f>
        <v>0</v>
      </c>
      <c r="AH11">
        <f t="shared" ref="AH11:AH13" si="18">AD11</f>
        <v>0</v>
      </c>
      <c r="AI11" s="3">
        <f>VLOOKUP(ABS(AH11-AI10),Note!$E$1:$F$25,2,FALSE)</f>
        <v>0</v>
      </c>
      <c r="AJ11" s="3">
        <f>VLOOKUP(ABS(AH11-AJ10),Note!$E$1:$F$25,2,FALSE)</f>
        <v>1</v>
      </c>
      <c r="AK11" s="3">
        <f>VLOOKUP(ABS(AH11-AK10),Note!$E$1:$F$25,2,FALSE)</f>
        <v>0</v>
      </c>
      <c r="AL11">
        <f t="shared" ref="AL11:AL13" si="19">AH11</f>
        <v>0</v>
      </c>
      <c r="AM11" s="3">
        <f>VLOOKUP(ABS(AL11-AM10),Note!$E$1:$F$25,2,FALSE)</f>
        <v>0</v>
      </c>
      <c r="AN11" s="3">
        <f>VLOOKUP(ABS(AL11-AN10),Note!$E$1:$F$25,2,FALSE)</f>
        <v>0</v>
      </c>
      <c r="AO11" s="3">
        <f>VLOOKUP(ABS(AL11-AO10),Note!$E$1:$F$25,2,FALSE)</f>
        <v>0</v>
      </c>
      <c r="AP11">
        <f t="shared" ref="AP11:AP13" si="20">AL11</f>
        <v>0</v>
      </c>
      <c r="AQ11" s="3">
        <f>VLOOKUP(ABS(AP11-AQ10),Note!$E$1:$F$25,2,FALSE)</f>
        <v>0</v>
      </c>
      <c r="AR11" s="3">
        <f>VLOOKUP(ABS(AP11-AR10),Note!$E$1:$F$25,2,FALSE)</f>
        <v>1</v>
      </c>
      <c r="AS11" s="3">
        <f>VLOOKUP(ABS(AP11-AS10),Note!$E$1:$F$25,2,FALSE)</f>
        <v>0</v>
      </c>
      <c r="AT11">
        <f t="shared" ref="AT11:AT13" si="21">AP11</f>
        <v>0</v>
      </c>
      <c r="AU11" s="3">
        <f>VLOOKUP(ABS(AT11-AU10),Note!$E$1:$F$25,2,FALSE)</f>
        <v>1</v>
      </c>
      <c r="AV11" s="3">
        <f>VLOOKUP(ABS(AT11-AV10),Note!$E$1:$F$25,2,FALSE)</f>
        <v>0</v>
      </c>
      <c r="AW11" s="3">
        <f>VLOOKUP(ABS(AT11-AW10),Note!$E$1:$F$25,2,FALSE)</f>
        <v>0</v>
      </c>
    </row>
    <row r="12" spans="1:49">
      <c r="A12" t="str">
        <f>VLOOKUP(まとめ3!$A$1&amp;"dim",Chords!$A$2:$D$188,2,FALSE)</f>
        <v>E♭</v>
      </c>
      <c r="B12">
        <f>VLOOKUP(A12,Note!$A$1:$B$26,2,FALSE)</f>
        <v>3</v>
      </c>
      <c r="C12" s="3">
        <f>VLOOKUP(ABS(B12-C10),Note!$E$1:$F$25,2,FALSE)</f>
        <v>0</v>
      </c>
      <c r="D12" s="3">
        <f>VLOOKUP(ABS(B12-D10),Note!$E$1:$F$25,2,FALSE)</f>
        <v>0</v>
      </c>
      <c r="E12" s="3">
        <f>VLOOKUP(ABS(B12-E10),Note!$E$1:$F$25,2,FALSE)</f>
        <v>0</v>
      </c>
      <c r="F12">
        <f t="shared" si="11"/>
        <v>3</v>
      </c>
      <c r="G12" s="3">
        <f>VLOOKUP(ABS(F12-G10),Note!$E$1:$F$25,2,FALSE)</f>
        <v>0</v>
      </c>
      <c r="H12" s="3">
        <f>VLOOKUP(ABS(F12-H10),Note!$E$1:$F$25,2,FALSE)</f>
        <v>1</v>
      </c>
      <c r="I12" s="3">
        <f>VLOOKUP(ABS(F12-I10),Note!$E$1:$F$25,2,FALSE)</f>
        <v>0</v>
      </c>
      <c r="J12">
        <f t="shared" si="12"/>
        <v>3</v>
      </c>
      <c r="K12" s="3">
        <f>VLOOKUP(ABS(J12-K10),Note!$E$1:$F$25,2,FALSE)</f>
        <v>1</v>
      </c>
      <c r="L12" s="3">
        <f>VLOOKUP(ABS(J12-L10),Note!$E$1:$F$25,2,FALSE)</f>
        <v>0</v>
      </c>
      <c r="M12" s="3">
        <f>VLOOKUP(ABS(J12-M10),Note!$E$1:$F$25,2,FALSE)</f>
        <v>0</v>
      </c>
      <c r="N12">
        <f t="shared" si="13"/>
        <v>3</v>
      </c>
      <c r="O12" s="3">
        <f>VLOOKUP(ABS(N12-O10),Note!$E$1:$F$25,2,FALSE)</f>
        <v>0</v>
      </c>
      <c r="P12" s="3">
        <f>VLOOKUP(ABS(N12-P10),Note!$E$1:$F$25,2,FALSE)</f>
        <v>0</v>
      </c>
      <c r="Q12" s="3">
        <f>VLOOKUP(ABS(N12-Q10),Note!$E$1:$F$25,2,FALSE)</f>
        <v>0</v>
      </c>
      <c r="R12">
        <f t="shared" si="14"/>
        <v>3</v>
      </c>
      <c r="S12" s="3">
        <f>VLOOKUP(ABS(R12-S10),Note!$E$1:$F$25,2,FALSE)</f>
        <v>1</v>
      </c>
      <c r="T12" s="3">
        <f>VLOOKUP(ABS(R12-T10),Note!$E$1:$F$25,2,FALSE)</f>
        <v>0</v>
      </c>
      <c r="U12" s="3">
        <f>VLOOKUP(ABS(R12-U10),Note!$E$1:$F$25,2,FALSE)</f>
        <v>0</v>
      </c>
      <c r="V12">
        <f t="shared" si="15"/>
        <v>3</v>
      </c>
      <c r="W12" s="3">
        <f>VLOOKUP(ABS(V12-W10),Note!$E$1:$F$25,2,FALSE)</f>
        <v>0</v>
      </c>
      <c r="X12" s="3">
        <f>VLOOKUP(ABS(V12-X10),Note!$E$1:$F$25,2,FALSE)</f>
        <v>0</v>
      </c>
      <c r="Y12" s="3">
        <f>VLOOKUP(ABS(V12-Y10),Note!$E$1:$F$25,2,FALSE)</f>
        <v>0</v>
      </c>
      <c r="Z12">
        <f t="shared" si="16"/>
        <v>3</v>
      </c>
      <c r="AA12" s="3">
        <f>VLOOKUP(ABS(Z12-AA10),Note!$E$1:$F$25,2,FALSE)</f>
        <v>0</v>
      </c>
      <c r="AB12" s="3">
        <f>VLOOKUP(ABS(Z12-AB10),Note!$E$1:$F$25,2,FALSE)</f>
        <v>0</v>
      </c>
      <c r="AC12" s="3">
        <f>VLOOKUP(ABS(Z12-AC10),Note!$E$1:$F$25,2,FALSE)</f>
        <v>0</v>
      </c>
      <c r="AD12">
        <f t="shared" si="17"/>
        <v>3</v>
      </c>
      <c r="AE12" s="3">
        <f>VLOOKUP(ABS(AD12-AE10),Note!$E$1:$F$25,2,FALSE)</f>
        <v>0</v>
      </c>
      <c r="AF12" s="3">
        <f>VLOOKUP(ABS(AD12-AF10),Note!$E$1:$F$25,2,FALSE)</f>
        <v>0</v>
      </c>
      <c r="AG12" s="3">
        <f>VLOOKUP(ABS(AD12-AG10),Note!$E$1:$F$25,2,FALSE)</f>
        <v>1</v>
      </c>
      <c r="AH12">
        <f t="shared" si="18"/>
        <v>3</v>
      </c>
      <c r="AI12" s="3">
        <f>VLOOKUP(ABS(AH12-AI10),Note!$E$1:$F$25,2,FALSE)</f>
        <v>0</v>
      </c>
      <c r="AJ12" s="3">
        <f>VLOOKUP(ABS(AH12-AJ10),Note!$E$1:$F$25,2,FALSE)</f>
        <v>0</v>
      </c>
      <c r="AK12" s="3">
        <f>VLOOKUP(ABS(AH12-AK10),Note!$E$1:$F$25,2,FALSE)</f>
        <v>0</v>
      </c>
      <c r="AL12">
        <f t="shared" si="19"/>
        <v>3</v>
      </c>
      <c r="AM12" s="3">
        <f>VLOOKUP(ABS(AL12-AM10),Note!$E$1:$F$25,2,FALSE)</f>
        <v>0</v>
      </c>
      <c r="AN12" s="3">
        <f>VLOOKUP(ABS(AL12-AN10),Note!$E$1:$F$25,2,FALSE)</f>
        <v>0</v>
      </c>
      <c r="AO12" s="3">
        <f>VLOOKUP(ABS(AL12-AO10),Note!$E$1:$F$25,2,FALSE)</f>
        <v>1</v>
      </c>
      <c r="AP12">
        <f t="shared" si="20"/>
        <v>3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0</v>
      </c>
      <c r="AT12">
        <f t="shared" si="21"/>
        <v>3</v>
      </c>
      <c r="AU12" s="3">
        <f>VLOOKUP(ABS(AT12-AU10),Note!$E$1:$F$25,2,FALSE)</f>
        <v>0</v>
      </c>
      <c r="AV12" s="3">
        <f>VLOOKUP(ABS(AT12-AV10),Note!$E$1:$F$25,2,FALSE)</f>
        <v>1</v>
      </c>
      <c r="AW12" s="3">
        <f>VLOOKUP(ABS(AT12-AW10),Note!$E$1:$F$25,2,FALSE)</f>
        <v>0</v>
      </c>
    </row>
    <row r="13" spans="1:49">
      <c r="A13" t="str">
        <f>VLOOKUP(まとめ3!$A$1&amp;"dim",Chords!$A$2:$D$188,3,FALSE)</f>
        <v>F#</v>
      </c>
      <c r="B13">
        <f>VLOOKUP(A13,Note!$A$1:$B$26,2,FALSE)</f>
        <v>6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1</v>
      </c>
      <c r="F13">
        <f t="shared" si="11"/>
        <v>6</v>
      </c>
      <c r="G13" s="3">
        <f>VLOOKUP(ABS(F13-G10),Note!$E$1:$F$25,2,FALSE)</f>
        <v>0</v>
      </c>
      <c r="H13" s="3">
        <f>VLOOKUP(ABS(F13-H10),Note!$E$1:$F$25,2,FALSE)</f>
        <v>0</v>
      </c>
      <c r="I13" s="3">
        <f>VLOOKUP(ABS(F13-I10),Note!$E$1:$F$25,2,FALSE)</f>
        <v>0</v>
      </c>
      <c r="J13">
        <f t="shared" si="12"/>
        <v>6</v>
      </c>
      <c r="K13" s="3">
        <f>VLOOKUP(ABS(J13-K10),Note!$E$1:$F$25,2,FALSE)</f>
        <v>0</v>
      </c>
      <c r="L13" s="3">
        <f>VLOOKUP(ABS(J13-L10),Note!$E$1:$F$25,2,FALSE)</f>
        <v>1</v>
      </c>
      <c r="M13" s="3">
        <f>VLOOKUP(ABS(J13-M10),Note!$E$1:$F$25,2,FALSE)</f>
        <v>0</v>
      </c>
      <c r="N13">
        <f t="shared" si="13"/>
        <v>6</v>
      </c>
      <c r="O13" s="3">
        <f>VLOOKUP(ABS(N13-O10),Note!$E$1:$F$25,2,FALSE)</f>
        <v>0</v>
      </c>
      <c r="P13" s="3">
        <f>VLOOKUP(ABS(N13-P10),Note!$E$1:$F$25,2,FALSE)</f>
        <v>0</v>
      </c>
      <c r="Q13" s="3">
        <f>VLOOKUP(ABS(N13-Q10),Note!$E$1:$F$25,2,FALSE)</f>
        <v>0</v>
      </c>
      <c r="R13">
        <f t="shared" si="14"/>
        <v>6</v>
      </c>
      <c r="S13" s="3">
        <f>VLOOKUP(ABS(R13-S10),Note!$E$1:$F$25,2,FALSE)</f>
        <v>0</v>
      </c>
      <c r="T13" s="3">
        <f>VLOOKUP(ABS(R13-T10),Note!$E$1:$F$25,2,FALSE)</f>
        <v>1</v>
      </c>
      <c r="U13" s="3">
        <f>VLOOKUP(ABS(R13-U10),Note!$E$1:$F$25,2,FALSE)</f>
        <v>0</v>
      </c>
      <c r="V13">
        <f t="shared" si="15"/>
        <v>6</v>
      </c>
      <c r="W13" s="3">
        <f>VLOOKUP(ABS(V13-W10),Note!$E$1:$F$25,2,FALSE)</f>
        <v>1</v>
      </c>
      <c r="X13" s="3">
        <f>VLOOKUP(ABS(V13-X10),Note!$E$1:$F$25,2,FALSE)</f>
        <v>0</v>
      </c>
      <c r="Y13" s="3">
        <f>VLOOKUP(ABS(V13-Y10),Note!$E$1:$F$25,2,FALSE)</f>
        <v>0</v>
      </c>
      <c r="Z13">
        <f t="shared" si="16"/>
        <v>6</v>
      </c>
      <c r="AA13" s="3">
        <f>VLOOKUP(ABS(Z13-AA10),Note!$E$1:$F$25,2,FALSE)</f>
        <v>0</v>
      </c>
      <c r="AB13" s="3">
        <f>VLOOKUP(ABS(Z13-AB10),Note!$E$1:$F$25,2,FALSE)</f>
        <v>0</v>
      </c>
      <c r="AC13" s="3">
        <f>VLOOKUP(ABS(Z13-AC10),Note!$E$1:$F$25,2,FALSE)</f>
        <v>0</v>
      </c>
      <c r="AD13">
        <f t="shared" si="17"/>
        <v>6</v>
      </c>
      <c r="AE13" s="3">
        <f>VLOOKUP(ABS(AD13-AE10),Note!$E$1:$F$25,2,FALSE)</f>
        <v>1</v>
      </c>
      <c r="AF13" s="3">
        <f>VLOOKUP(ABS(AD13-AF10),Note!$E$1:$F$25,2,FALSE)</f>
        <v>0</v>
      </c>
      <c r="AG13" s="3">
        <f>VLOOKUP(ABS(AD13-AG10),Note!$E$1:$F$25,2,FALSE)</f>
        <v>0</v>
      </c>
      <c r="AH13">
        <f t="shared" si="18"/>
        <v>6</v>
      </c>
      <c r="AI13" s="3">
        <f>VLOOKUP(ABS(AH13-AI10),Note!$E$1:$F$25,2,FALSE)</f>
        <v>0</v>
      </c>
      <c r="AJ13" s="3">
        <f>VLOOKUP(ABS(AH13-AJ10),Note!$E$1:$F$25,2,FALSE)</f>
        <v>0</v>
      </c>
      <c r="AK13" s="3">
        <f>VLOOKUP(ABS(AH13-AK10),Note!$E$1:$F$25,2,FALSE)</f>
        <v>0</v>
      </c>
      <c r="AL13">
        <f t="shared" si="19"/>
        <v>6</v>
      </c>
      <c r="AM13" s="3">
        <f>VLOOKUP(ABS(AL13-AM10),Note!$E$1:$F$25,2,FALSE)</f>
        <v>0</v>
      </c>
      <c r="AN13" s="3">
        <f>VLOOKUP(ABS(AL13-AN10),Note!$E$1:$F$25,2,FALSE)</f>
        <v>0</v>
      </c>
      <c r="AO13" s="3">
        <f>VLOOKUP(ABS(AL13-AO10),Note!$E$1:$F$25,2,FALSE)</f>
        <v>0</v>
      </c>
      <c r="AP13">
        <f t="shared" si="20"/>
        <v>6</v>
      </c>
      <c r="AQ13" s="3">
        <f>VLOOKUP(ABS(AP13-AQ10),Note!$E$1:$F$25,2,FALSE)</f>
        <v>0</v>
      </c>
      <c r="AR13" s="3">
        <f>VLOOKUP(ABS(AP13-AR10),Note!$E$1:$F$25,2,FALSE)</f>
        <v>0</v>
      </c>
      <c r="AS13" s="3">
        <f>VLOOKUP(ABS(AP13-AS10),Note!$E$1:$F$25,2,FALSE)</f>
        <v>1</v>
      </c>
      <c r="AT13">
        <f t="shared" si="21"/>
        <v>6</v>
      </c>
      <c r="AU13" s="3">
        <f>VLOOKUP(ABS(AT13-AU10),Note!$E$1:$F$25,2,FALSE)</f>
        <v>0</v>
      </c>
      <c r="AV13" s="3">
        <f>VLOOKUP(ABS(AT13-AV10),Note!$E$1:$F$25,2,FALSE)</f>
        <v>0</v>
      </c>
      <c r="AW13" s="3">
        <f>VLOOKUP(ABS(AT13-AW10),Note!$E$1:$F$25,2,FALSE)</f>
        <v>0</v>
      </c>
    </row>
    <row r="14" spans="4:48">
      <c r="D14">
        <f>SUM(C11:C13,D11:D13,E11:E13)</f>
        <v>1</v>
      </c>
      <c r="H14">
        <f>SUM(G11:G13,H11:H13,I11:I13)</f>
        <v>2</v>
      </c>
      <c r="L14">
        <f>SUM(K11:K13,L11:L13,M11:M13)</f>
        <v>2</v>
      </c>
      <c r="P14">
        <f>SUM(O11:O13,P11:P13,Q11:Q13)</f>
        <v>0</v>
      </c>
      <c r="T14">
        <f>SUM(S11:S13,T11:T13,U11:U13)</f>
        <v>3</v>
      </c>
      <c r="X14">
        <f>SUM(W11:W13,X11:X13,Y11:Y13)</f>
        <v>1</v>
      </c>
      <c r="AB14">
        <f>SUM(AA11:AA13,AB11:AB13,AC11:AC13)</f>
        <v>1</v>
      </c>
      <c r="AF14">
        <f>SUM(AE11:AE13,AF11:AF13,AG11:AG13)</f>
        <v>2</v>
      </c>
      <c r="AJ14">
        <f>SUM(AI11:AI13,AJ11:AJ13,AK11:AK13)</f>
        <v>1</v>
      </c>
      <c r="AN14">
        <f>SUM(AM11:AM13,AN11:AN13,AO11:AO13)</f>
        <v>1</v>
      </c>
      <c r="AR14">
        <f>SUM(AQ11:AQ13,AR11:AR13,AS11:AS13)</f>
        <v>2</v>
      </c>
      <c r="AV14">
        <f>SUM(AU11:AU13,AV11:AV13,AW11:AW13)</f>
        <v>2</v>
      </c>
    </row>
    <row r="15" spans="1:49">
      <c r="A15" s="1" t="str">
        <f>D21&amp;H21&amp;L21&amp;P21&amp;T21&amp;X21&amp;AB21&amp;AF21&amp;AJ21&amp;AN21&amp;AR21&amp;AV21</f>
        <v>032022022023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377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3:49">
      <c r="C16" t="s">
        <v>0</v>
      </c>
      <c r="D16" t="s">
        <v>42</v>
      </c>
      <c r="E16" t="s">
        <v>47</v>
      </c>
      <c r="G16" t="s">
        <v>38</v>
      </c>
      <c r="H16" t="s">
        <v>5</v>
      </c>
      <c r="I16" t="s">
        <v>8</v>
      </c>
      <c r="K16" t="s">
        <v>3</v>
      </c>
      <c r="L16" t="s">
        <v>6</v>
      </c>
      <c r="M16" t="s">
        <v>50</v>
      </c>
      <c r="O16" t="s">
        <v>42</v>
      </c>
      <c r="P16" t="s">
        <v>47</v>
      </c>
      <c r="Q16" t="s">
        <v>10</v>
      </c>
      <c r="S16" t="s">
        <v>5</v>
      </c>
      <c r="T16" t="s">
        <v>8</v>
      </c>
      <c r="U16" t="s">
        <v>11</v>
      </c>
      <c r="W16" t="s">
        <v>6</v>
      </c>
      <c r="X16" t="s">
        <v>50</v>
      </c>
      <c r="Y16" t="s">
        <v>12</v>
      </c>
      <c r="AA16" t="s">
        <v>45</v>
      </c>
      <c r="AB16" t="s">
        <v>10</v>
      </c>
      <c r="AC16" t="s">
        <v>0</v>
      </c>
      <c r="AE16" t="s">
        <v>8</v>
      </c>
      <c r="AF16" t="s">
        <v>11</v>
      </c>
      <c r="AG16" t="s">
        <v>39</v>
      </c>
      <c r="AI16" t="s">
        <v>50</v>
      </c>
      <c r="AJ16" t="s">
        <v>56</v>
      </c>
      <c r="AK16" t="s">
        <v>3</v>
      </c>
      <c r="AM16" t="s">
        <v>10</v>
      </c>
      <c r="AN16" t="s">
        <v>0</v>
      </c>
      <c r="AO16" t="s">
        <v>42</v>
      </c>
      <c r="AQ16" t="s">
        <v>11</v>
      </c>
      <c r="AR16" t="s">
        <v>39</v>
      </c>
      <c r="AS16" t="s">
        <v>5</v>
      </c>
      <c r="AU16" t="s">
        <v>12</v>
      </c>
      <c r="AV16" t="s">
        <v>3</v>
      </c>
      <c r="AW16" t="s">
        <v>6</v>
      </c>
    </row>
    <row r="17" spans="3:49">
      <c r="C17">
        <f>VLOOKUP(C16,Note!$A$1:$B$26,2,FALSE)</f>
        <v>0</v>
      </c>
      <c r="D17">
        <f>VLOOKUP(D16,Note!$A$1:$B$26,2,FALSE)</f>
        <v>3</v>
      </c>
      <c r="E17">
        <f>VLOOKUP(E16,Note!$A$1:$B$26,2,FALSE)</f>
        <v>6</v>
      </c>
      <c r="G17">
        <f>VLOOKUP(G16,Note!$A$1:$B$26,2,FALSE)</f>
        <v>1</v>
      </c>
      <c r="H17">
        <f>VLOOKUP(H16,Note!$A$1:$B$26,2,FALSE)</f>
        <v>4</v>
      </c>
      <c r="I17">
        <f>VLOOKUP(I16,Note!$A$1:$B$26,2,FALSE)</f>
        <v>7</v>
      </c>
      <c r="K17">
        <f>VLOOKUP(K16,Note!$A$1:$B$26,2,FALSE)</f>
        <v>2</v>
      </c>
      <c r="L17">
        <f>VLOOKUP(L16,Note!$A$1:$B$26,2,FALSE)</f>
        <v>5</v>
      </c>
      <c r="M17">
        <f>VLOOKUP(M16,Note!$A$1:$B$26,2,FALSE)</f>
        <v>8</v>
      </c>
      <c r="O17">
        <f>VLOOKUP(O16,Note!$A$1:$B$26,2,FALSE)</f>
        <v>3</v>
      </c>
      <c r="P17">
        <f>VLOOKUP(P16,Note!$A$1:$B$26,2,FALSE)</f>
        <v>6</v>
      </c>
      <c r="Q17">
        <f>VLOOKUP(Q16,Note!$A$1:$B$26,2,FALSE)</f>
        <v>9</v>
      </c>
      <c r="S17">
        <f>VLOOKUP(S16,Note!$A$1:$B$26,2,FALSE)</f>
        <v>4</v>
      </c>
      <c r="T17">
        <f>VLOOKUP(T16,Note!$A$1:$B$26,2,FALSE)</f>
        <v>7</v>
      </c>
      <c r="U17">
        <f>VLOOKUP(U16,Note!$A$1:$B$26,2,FALSE)</f>
        <v>10</v>
      </c>
      <c r="W17">
        <f>VLOOKUP(W16,Note!$A$1:$B$26,2,FALSE)</f>
        <v>5</v>
      </c>
      <c r="X17">
        <f>VLOOKUP(X16,Note!$A$1:$B$26,2,FALSE)</f>
        <v>8</v>
      </c>
      <c r="Y17">
        <f>VLOOKUP(Y16,Note!$A$1:$B$26,2,FALSE)</f>
        <v>11</v>
      </c>
      <c r="AA17">
        <f>VLOOKUP(AA16,Note!$A$1:$B$26,2,FALSE)</f>
        <v>6</v>
      </c>
      <c r="AB17">
        <f>VLOOKUP(AB16,Note!$A$1:$B$26,2,FALSE)</f>
        <v>9</v>
      </c>
      <c r="AC17">
        <f>VLOOKUP(AC16,Note!$A$1:$B$26,2,FALSE)</f>
        <v>0</v>
      </c>
      <c r="AE17">
        <f>VLOOKUP(AE16,Note!$A$1:$B$26,2,FALSE)</f>
        <v>7</v>
      </c>
      <c r="AF17">
        <f>VLOOKUP(AF16,Note!$A$1:$B$26,2,FALSE)</f>
        <v>10</v>
      </c>
      <c r="AG17">
        <f>VLOOKUP(AG16,Note!$A$1:$B$26,2,FALSE)</f>
        <v>1</v>
      </c>
      <c r="AI17">
        <f>VLOOKUP(AI16,Note!$A$1:$B$26,2,FALSE)</f>
        <v>8</v>
      </c>
      <c r="AJ17">
        <f>VLOOKUP(AJ16,Note!$A$1:$B$26,2,FALSE)</f>
        <v>11</v>
      </c>
      <c r="AK17">
        <f>VLOOKUP(AK16,Note!$A$1:$B$26,2,FALSE)</f>
        <v>2</v>
      </c>
      <c r="AM17">
        <f>VLOOKUP(AM16,Note!$A$1:$B$26,2,FALSE)</f>
        <v>9</v>
      </c>
      <c r="AN17">
        <f>VLOOKUP(AN16,Note!$A$1:$B$26,2,FALSE)</f>
        <v>0</v>
      </c>
      <c r="AO17">
        <f>VLOOKUP(AO16,Note!$A$1:$B$26,2,FALSE)</f>
        <v>3</v>
      </c>
      <c r="AQ17">
        <f>VLOOKUP(AQ16,Note!$A$1:$B$26,2,FALSE)</f>
        <v>10</v>
      </c>
      <c r="AR17">
        <f>VLOOKUP(AR16,Note!$A$1:$B$26,2,FALSE)</f>
        <v>1</v>
      </c>
      <c r="AS17">
        <f>VLOOKUP(AS16,Note!$A$1:$B$26,2,FALSE)</f>
        <v>4</v>
      </c>
      <c r="AU17">
        <f>VLOOKUP(AU16,Note!$A$1:$B$26,2,FALSE)</f>
        <v>11</v>
      </c>
      <c r="AV17">
        <f>VLOOKUP(AV16,Note!$A$1:$B$26,2,FALSE)</f>
        <v>2</v>
      </c>
      <c r="AW17">
        <f>VLOOKUP(AW16,Note!$A$1:$B$26,2,FALSE)</f>
        <v>5</v>
      </c>
    </row>
    <row r="18" spans="1:49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>
        <f t="shared" ref="F18:F20" si="22">B18</f>
        <v>0</v>
      </c>
      <c r="G18" s="3">
        <f>VLOOKUP(ABS(F18-G17),Note!$E$1:$F$25,2,FALSE)</f>
        <v>1</v>
      </c>
      <c r="H18" s="3">
        <f>VLOOKUP(ABS(F18-H17),Note!$E$1:$F$25,2,FALSE)</f>
        <v>0</v>
      </c>
      <c r="I18" s="3">
        <f>VLOOKUP(ABS(F18-I17),Note!$E$1:$F$25,2,FALSE)</f>
        <v>0</v>
      </c>
      <c r="J18">
        <f t="shared" ref="J18:J20" si="23">B18</f>
        <v>0</v>
      </c>
      <c r="K18" s="3">
        <f>VLOOKUP(ABS(J18-K17),Note!$E$1:$F$25,2,FALSE)</f>
        <v>0</v>
      </c>
      <c r="L18" s="3">
        <f>VLOOKUP(ABS(J18-L17),Note!$E$1:$F$25,2,FALSE)</f>
        <v>0</v>
      </c>
      <c r="M18" s="3">
        <f>VLOOKUP(ABS(J18-M17),Note!$E$1:$F$25,2,FALSE)</f>
        <v>0</v>
      </c>
      <c r="N18">
        <f t="shared" ref="N18:N20" si="24">J18</f>
        <v>0</v>
      </c>
      <c r="O18" s="3">
        <f>VLOOKUP(ABS(N18-O17),Note!$E$1:$F$25,2,FALSE)</f>
        <v>0</v>
      </c>
      <c r="P18" s="3">
        <f>VLOOKUP(ABS(N18-P17),Note!$E$1:$F$25,2,FALSE)</f>
        <v>0</v>
      </c>
      <c r="Q18" s="3">
        <f>VLOOKUP(ABS(N18-Q17),Note!$E$1:$F$25,2,FALSE)</f>
        <v>0</v>
      </c>
      <c r="R18">
        <f t="shared" ref="R18:R20" si="25">N18</f>
        <v>0</v>
      </c>
      <c r="S18" s="3">
        <f>VLOOKUP(ABS(R18-S17),Note!$E$1:$F$25,2,FALSE)</f>
        <v>0</v>
      </c>
      <c r="T18" s="3">
        <f>VLOOKUP(ABS(R18-T17),Note!$E$1:$F$25,2,FALSE)</f>
        <v>0</v>
      </c>
      <c r="U18" s="3">
        <f>VLOOKUP(ABS(R18-U17),Note!$E$1:$F$25,2,FALSE)</f>
        <v>0</v>
      </c>
      <c r="V18">
        <f t="shared" ref="V18:V20" si="26">R18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1</v>
      </c>
      <c r="Z18">
        <f t="shared" ref="Z18:Z20" si="27">V18</f>
        <v>0</v>
      </c>
      <c r="AA18" s="3">
        <f>VLOOKUP(ABS(Z18-AA17),Note!$E$1:$F$25,2,FALSE)</f>
        <v>0</v>
      </c>
      <c r="AB18" s="3">
        <f>VLOOKUP(ABS(Z18-AB17),Note!$E$1:$F$25,2,FALSE)</f>
        <v>0</v>
      </c>
      <c r="AC18" s="3">
        <f>VLOOKUP(ABS(Z18-AC17),Note!$E$1:$F$25,2,FALSE)</f>
        <v>0</v>
      </c>
      <c r="AD18">
        <f t="shared" ref="AD18:AD20" si="28">Z18</f>
        <v>0</v>
      </c>
      <c r="AE18" s="3">
        <f>VLOOKUP(ABS(AD18-AE17),Note!$E$1:$F$25,2,FALSE)</f>
        <v>0</v>
      </c>
      <c r="AF18" s="3">
        <f>VLOOKUP(ABS(AD18-AF17),Note!$E$1:$F$25,2,FALSE)</f>
        <v>0</v>
      </c>
      <c r="AG18" s="3">
        <f>VLOOKUP(ABS(AD18-AG17),Note!$E$1:$F$25,2,FALSE)</f>
        <v>1</v>
      </c>
      <c r="AH18">
        <f t="shared" ref="AH18:AH20" si="29">AD18</f>
        <v>0</v>
      </c>
      <c r="AI18" s="3">
        <f>VLOOKUP(ABS(AH18-AI17),Note!$E$1:$F$25,2,FALSE)</f>
        <v>0</v>
      </c>
      <c r="AJ18" s="3">
        <f>VLOOKUP(ABS(AH18-AJ17),Note!$E$1:$F$25,2,FALSE)</f>
        <v>1</v>
      </c>
      <c r="AK18" s="3">
        <f>VLOOKUP(ABS(AH18-AK17),Note!$E$1:$F$25,2,FALSE)</f>
        <v>0</v>
      </c>
      <c r="AL18">
        <f t="shared" ref="AL18:AL20" si="30">AH18</f>
        <v>0</v>
      </c>
      <c r="AM18" s="3">
        <f>VLOOKUP(ABS(AL18-AM17),Note!$E$1:$F$25,2,FALSE)</f>
        <v>0</v>
      </c>
      <c r="AN18" s="3">
        <f>VLOOKUP(ABS(AL18-AN17),Note!$E$1:$F$25,2,FALSE)</f>
        <v>0</v>
      </c>
      <c r="AO18" s="3">
        <f>VLOOKUP(ABS(AL18-AO17),Note!$E$1:$F$25,2,FALSE)</f>
        <v>0</v>
      </c>
      <c r="AP18">
        <f t="shared" ref="AP18:AP20" si="31">AL18</f>
        <v>0</v>
      </c>
      <c r="AQ18" s="3">
        <f>VLOOKUP(ABS(AP18-AQ17),Note!$E$1:$F$25,2,FALSE)</f>
        <v>0</v>
      </c>
      <c r="AR18" s="3">
        <f>VLOOKUP(ABS(AP18-AR17),Note!$E$1:$F$25,2,FALSE)</f>
        <v>1</v>
      </c>
      <c r="AS18" s="3">
        <f>VLOOKUP(ABS(AP18-AS17),Note!$E$1:$F$25,2,FALSE)</f>
        <v>0</v>
      </c>
      <c r="AT18">
        <f t="shared" ref="AT18:AT20" si="32">AP18</f>
        <v>0</v>
      </c>
      <c r="AU18" s="3">
        <f>VLOOKUP(ABS(AT18-AU17),Note!$E$1:$F$25,2,FALSE)</f>
        <v>1</v>
      </c>
      <c r="AV18" s="3">
        <f>VLOOKUP(ABS(AT18-AV17),Note!$E$1:$F$25,2,FALSE)</f>
        <v>0</v>
      </c>
      <c r="AW18" s="3">
        <f>VLOOKUP(ABS(AT18-AW17),Note!$E$1:$F$25,2,FALSE)</f>
        <v>0</v>
      </c>
    </row>
    <row r="19" spans="1:49">
      <c r="A19" t="str">
        <f>VLOOKUP(まとめ3!$A$1&amp;"dim",Chords!$A$2:$D$188,2,FALSE)</f>
        <v>E♭</v>
      </c>
      <c r="B19">
        <f>VLOOKUP(A19,Note!$A$1:$B$26,2,FALSE)</f>
        <v>3</v>
      </c>
      <c r="C19" s="3">
        <f>VLOOKUP(ABS(B19-C17),Note!$E$1:$F$25,2,FALSE)</f>
        <v>0</v>
      </c>
      <c r="D19" s="3">
        <f>VLOOKUP(ABS(B19-D17),Note!$E$1:$F$25,2,FALSE)</f>
        <v>0</v>
      </c>
      <c r="E19" s="3">
        <f>VLOOKUP(ABS(B19-E17),Note!$E$1:$F$25,2,FALSE)</f>
        <v>0</v>
      </c>
      <c r="F19">
        <f t="shared" si="22"/>
        <v>3</v>
      </c>
      <c r="G19" s="3">
        <f>VLOOKUP(ABS(F19-G17),Note!$E$1:$F$25,2,FALSE)</f>
        <v>0</v>
      </c>
      <c r="H19" s="3">
        <f>VLOOKUP(ABS(F19-H17),Note!$E$1:$F$25,2,FALSE)</f>
        <v>1</v>
      </c>
      <c r="I19" s="3">
        <f>VLOOKUP(ABS(F19-I17),Note!$E$1:$F$25,2,FALSE)</f>
        <v>0</v>
      </c>
      <c r="J19">
        <f t="shared" si="23"/>
        <v>3</v>
      </c>
      <c r="K19" s="3">
        <f>VLOOKUP(ABS(J19-K17),Note!$E$1:$F$25,2,FALSE)</f>
        <v>1</v>
      </c>
      <c r="L19" s="3">
        <f>VLOOKUP(ABS(J19-L17),Note!$E$1:$F$25,2,FALSE)</f>
        <v>0</v>
      </c>
      <c r="M19" s="3">
        <f>VLOOKUP(ABS(J19-M17),Note!$E$1:$F$25,2,FALSE)</f>
        <v>0</v>
      </c>
      <c r="N19">
        <f t="shared" si="24"/>
        <v>3</v>
      </c>
      <c r="O19" s="3">
        <f>VLOOKUP(ABS(N19-O17),Note!$E$1:$F$25,2,FALSE)</f>
        <v>0</v>
      </c>
      <c r="P19" s="3">
        <f>VLOOKUP(ABS(N19-P17),Note!$E$1:$F$25,2,FALSE)</f>
        <v>0</v>
      </c>
      <c r="Q19" s="3">
        <f>VLOOKUP(ABS(N19-Q17),Note!$E$1:$F$25,2,FALSE)</f>
        <v>0</v>
      </c>
      <c r="R19">
        <f t="shared" si="25"/>
        <v>3</v>
      </c>
      <c r="S19" s="3">
        <f>VLOOKUP(ABS(R19-S17),Note!$E$1:$F$25,2,FALSE)</f>
        <v>1</v>
      </c>
      <c r="T19" s="3">
        <f>VLOOKUP(ABS(R19-T17),Note!$E$1:$F$25,2,FALSE)</f>
        <v>0</v>
      </c>
      <c r="U19" s="3">
        <f>VLOOKUP(ABS(R19-U17),Note!$E$1:$F$25,2,FALSE)</f>
        <v>0</v>
      </c>
      <c r="V19">
        <f t="shared" si="26"/>
        <v>3</v>
      </c>
      <c r="W19" s="3">
        <f>VLOOKUP(ABS(V19-W17),Note!$E$1:$F$25,2,FALSE)</f>
        <v>0</v>
      </c>
      <c r="X19" s="3">
        <f>VLOOKUP(ABS(V19-X17),Note!$E$1:$F$25,2,FALSE)</f>
        <v>0</v>
      </c>
      <c r="Y19" s="3">
        <f>VLOOKUP(ABS(V19-Y17),Note!$E$1:$F$25,2,FALSE)</f>
        <v>0</v>
      </c>
      <c r="Z19">
        <f t="shared" si="27"/>
        <v>3</v>
      </c>
      <c r="AA19" s="3">
        <f>VLOOKUP(ABS(Z19-AA17),Note!$E$1:$F$25,2,FALSE)</f>
        <v>0</v>
      </c>
      <c r="AB19" s="3">
        <f>VLOOKUP(ABS(Z19-AB17),Note!$E$1:$F$25,2,FALSE)</f>
        <v>0</v>
      </c>
      <c r="AC19" s="3">
        <f>VLOOKUP(ABS(Z19-AC17),Note!$E$1:$F$25,2,FALSE)</f>
        <v>0</v>
      </c>
      <c r="AD19">
        <f t="shared" si="28"/>
        <v>3</v>
      </c>
      <c r="AE19" s="3">
        <f>VLOOKUP(ABS(AD19-AE17),Note!$E$1:$F$25,2,FALSE)</f>
        <v>0</v>
      </c>
      <c r="AF19" s="3">
        <f>VLOOKUP(ABS(AD19-AF17),Note!$E$1:$F$25,2,FALSE)</f>
        <v>0</v>
      </c>
      <c r="AG19" s="3">
        <f>VLOOKUP(ABS(AD19-AG17),Note!$E$1:$F$25,2,FALSE)</f>
        <v>0</v>
      </c>
      <c r="AH19">
        <f t="shared" si="29"/>
        <v>3</v>
      </c>
      <c r="AI19" s="3">
        <f>VLOOKUP(ABS(AH19-AI17),Note!$E$1:$F$25,2,FALSE)</f>
        <v>0</v>
      </c>
      <c r="AJ19" s="3">
        <f>VLOOKUP(ABS(AH19-AJ17),Note!$E$1:$F$25,2,FALSE)</f>
        <v>0</v>
      </c>
      <c r="AK19" s="3">
        <f>VLOOKUP(ABS(AH19-AK17),Note!$E$1:$F$25,2,FALSE)</f>
        <v>1</v>
      </c>
      <c r="AL19">
        <f t="shared" si="30"/>
        <v>3</v>
      </c>
      <c r="AM19" s="3">
        <f>VLOOKUP(ABS(AL19-AM17),Note!$E$1:$F$25,2,FALSE)</f>
        <v>0</v>
      </c>
      <c r="AN19" s="3">
        <f>VLOOKUP(ABS(AL19-AN17),Note!$E$1:$F$25,2,FALSE)</f>
        <v>0</v>
      </c>
      <c r="AO19" s="3">
        <f>VLOOKUP(ABS(AL19-AO17),Note!$E$1:$F$25,2,FALSE)</f>
        <v>0</v>
      </c>
      <c r="AP19">
        <f t="shared" si="31"/>
        <v>3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1</v>
      </c>
      <c r="AT19">
        <f t="shared" si="32"/>
        <v>3</v>
      </c>
      <c r="AU19" s="3">
        <f>VLOOKUP(ABS(AT19-AU17),Note!$E$1:$F$25,2,FALSE)</f>
        <v>0</v>
      </c>
      <c r="AV19" s="3">
        <f>VLOOKUP(ABS(AT19-AV17),Note!$E$1:$F$25,2,FALSE)</f>
        <v>1</v>
      </c>
      <c r="AW19" s="3">
        <f>VLOOKUP(ABS(AT19-AW17),Note!$E$1:$F$25,2,FALSE)</f>
        <v>0</v>
      </c>
    </row>
    <row r="20" spans="1:49">
      <c r="A20" t="str">
        <f>VLOOKUP(まとめ3!$A$1&amp;"dim",Chords!$A$2:$D$188,3,FALSE)</f>
        <v>F#</v>
      </c>
      <c r="B20">
        <f>VLOOKUP(A20,Note!$A$1:$B$26,2,FALSE)</f>
        <v>6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0</v>
      </c>
      <c r="F20">
        <f t="shared" si="22"/>
        <v>6</v>
      </c>
      <c r="G20" s="3">
        <f>VLOOKUP(ABS(F20-G17),Note!$E$1:$F$25,2,FALSE)</f>
        <v>0</v>
      </c>
      <c r="H20" s="3">
        <f>VLOOKUP(ABS(F20-H17),Note!$E$1:$F$25,2,FALSE)</f>
        <v>0</v>
      </c>
      <c r="I20" s="3">
        <f>VLOOKUP(ABS(F20-I17),Note!$E$1:$F$25,2,FALSE)</f>
        <v>1</v>
      </c>
      <c r="J20">
        <f t="shared" si="23"/>
        <v>6</v>
      </c>
      <c r="K20" s="3">
        <f>VLOOKUP(ABS(J20-K17),Note!$E$1:$F$25,2,FALSE)</f>
        <v>0</v>
      </c>
      <c r="L20" s="3">
        <f>VLOOKUP(ABS(J20-L17),Note!$E$1:$F$25,2,FALSE)</f>
        <v>1</v>
      </c>
      <c r="M20" s="3">
        <f>VLOOKUP(ABS(J20-M17),Note!$E$1:$F$25,2,FALSE)</f>
        <v>0</v>
      </c>
      <c r="N20">
        <f t="shared" si="24"/>
        <v>6</v>
      </c>
      <c r="O20" s="3">
        <f>VLOOKUP(ABS(N20-O17),Note!$E$1:$F$25,2,FALSE)</f>
        <v>0</v>
      </c>
      <c r="P20" s="3">
        <f>VLOOKUP(ABS(N20-P17),Note!$E$1:$F$25,2,FALSE)</f>
        <v>0</v>
      </c>
      <c r="Q20" s="3">
        <f>VLOOKUP(ABS(N20-Q17),Note!$E$1:$F$25,2,FALSE)</f>
        <v>0</v>
      </c>
      <c r="R20">
        <f t="shared" si="25"/>
        <v>6</v>
      </c>
      <c r="S20" s="3">
        <f>VLOOKUP(ABS(R20-S17),Note!$E$1:$F$25,2,FALSE)</f>
        <v>0</v>
      </c>
      <c r="T20" s="3">
        <f>VLOOKUP(ABS(R20-T17),Note!$E$1:$F$25,2,FALSE)</f>
        <v>1</v>
      </c>
      <c r="U20" s="3">
        <f>VLOOKUP(ABS(R20-U17),Note!$E$1:$F$25,2,FALSE)</f>
        <v>0</v>
      </c>
      <c r="V20">
        <f t="shared" si="26"/>
        <v>6</v>
      </c>
      <c r="W20" s="3">
        <f>VLOOKUP(ABS(V20-W17),Note!$E$1:$F$25,2,FALSE)</f>
        <v>1</v>
      </c>
      <c r="X20" s="3">
        <f>VLOOKUP(ABS(V20-X17),Note!$E$1:$F$25,2,FALSE)</f>
        <v>0</v>
      </c>
      <c r="Y20" s="3">
        <f>VLOOKUP(ABS(V20-Y17),Note!$E$1:$F$25,2,FALSE)</f>
        <v>0</v>
      </c>
      <c r="Z20">
        <f t="shared" si="27"/>
        <v>6</v>
      </c>
      <c r="AA20" s="3">
        <f>VLOOKUP(ABS(Z20-AA17),Note!$E$1:$F$25,2,FALSE)</f>
        <v>0</v>
      </c>
      <c r="AB20" s="3">
        <f>VLOOKUP(ABS(Z20-AB17),Note!$E$1:$F$25,2,FALSE)</f>
        <v>0</v>
      </c>
      <c r="AC20" s="3">
        <f>VLOOKUP(ABS(Z20-AC17),Note!$E$1:$F$25,2,FALSE)</f>
        <v>0</v>
      </c>
      <c r="AD20">
        <f t="shared" si="28"/>
        <v>6</v>
      </c>
      <c r="AE20" s="3">
        <f>VLOOKUP(ABS(AD20-AE17),Note!$E$1:$F$25,2,FALSE)</f>
        <v>1</v>
      </c>
      <c r="AF20" s="3">
        <f>VLOOKUP(ABS(AD20-AF17),Note!$E$1:$F$25,2,FALSE)</f>
        <v>0</v>
      </c>
      <c r="AG20" s="3">
        <f>VLOOKUP(ABS(AD20-AG17),Note!$E$1:$F$25,2,FALSE)</f>
        <v>0</v>
      </c>
      <c r="AH20">
        <f t="shared" si="29"/>
        <v>6</v>
      </c>
      <c r="AI20" s="3">
        <f>VLOOKUP(ABS(AH20-AI17),Note!$E$1:$F$25,2,FALSE)</f>
        <v>0</v>
      </c>
      <c r="AJ20" s="3">
        <f>VLOOKUP(ABS(AH20-AJ17),Note!$E$1:$F$25,2,FALSE)</f>
        <v>0</v>
      </c>
      <c r="AK20" s="3">
        <f>VLOOKUP(ABS(AH20-AK17),Note!$E$1:$F$25,2,FALSE)</f>
        <v>0</v>
      </c>
      <c r="AL20">
        <f t="shared" si="30"/>
        <v>6</v>
      </c>
      <c r="AM20" s="3">
        <f>VLOOKUP(ABS(AL20-AM17),Note!$E$1:$F$25,2,FALSE)</f>
        <v>0</v>
      </c>
      <c r="AN20" s="3">
        <f>VLOOKUP(ABS(AL20-AN17),Note!$E$1:$F$25,2,FALSE)</f>
        <v>0</v>
      </c>
      <c r="AO20" s="3">
        <f>VLOOKUP(ABS(AL20-AO17),Note!$E$1:$F$25,2,FALSE)</f>
        <v>0</v>
      </c>
      <c r="AP20">
        <f t="shared" si="31"/>
        <v>6</v>
      </c>
      <c r="AQ20" s="3">
        <f>VLOOKUP(ABS(AP20-AQ17),Note!$E$1:$F$25,2,FALSE)</f>
        <v>0</v>
      </c>
      <c r="AR20" s="3">
        <f>VLOOKUP(ABS(AP20-AR17),Note!$E$1:$F$25,2,FALSE)</f>
        <v>0</v>
      </c>
      <c r="AS20" s="3">
        <f>VLOOKUP(ABS(AP20-AS17),Note!$E$1:$F$25,2,FALSE)</f>
        <v>0</v>
      </c>
      <c r="AT20">
        <f t="shared" si="32"/>
        <v>6</v>
      </c>
      <c r="AU20" s="3">
        <f>VLOOKUP(ABS(AT20-AU17),Note!$E$1:$F$25,2,FALSE)</f>
        <v>0</v>
      </c>
      <c r="AV20" s="3">
        <f>VLOOKUP(ABS(AT20-AV17),Note!$E$1:$F$25,2,FALSE)</f>
        <v>0</v>
      </c>
      <c r="AW20" s="3">
        <f>VLOOKUP(ABS(AT20-AW17),Note!$E$1:$F$25,2,FALSE)</f>
        <v>1</v>
      </c>
    </row>
    <row r="21" spans="4:48">
      <c r="D21">
        <f>SUM(C18:C20,D18:D20,E18:E20)</f>
        <v>0</v>
      </c>
      <c r="H21">
        <f>SUM(G18:G20,H18:H20,I18:I20)</f>
        <v>3</v>
      </c>
      <c r="L21">
        <f>SUM(K18:K20,L18:L20,M18:M20)</f>
        <v>2</v>
      </c>
      <c r="P21">
        <f>SUM(O18:O20,P18:P20,Q18:Q20)</f>
        <v>0</v>
      </c>
      <c r="T21">
        <f>SUM(S18:S20,T18:T20,U18:U20)</f>
        <v>2</v>
      </c>
      <c r="X21">
        <f>SUM(W18:W20,X18:X20,Y18:Y20)</f>
        <v>2</v>
      </c>
      <c r="AB21">
        <f>SUM(AA18:AA20,AB18:AB20,AC18:AC20)</f>
        <v>0</v>
      </c>
      <c r="AF21">
        <f>SUM(AE18:AE20,AF18:AF20,AG18:AG20)</f>
        <v>2</v>
      </c>
      <c r="AJ21">
        <f>SUM(AI18:AI20,AJ18:AJ20,AK18:AK20)</f>
        <v>2</v>
      </c>
      <c r="AN21">
        <f>SUM(AM18:AM20,AN18:AN20,AO18:AO20)</f>
        <v>0</v>
      </c>
      <c r="AR21">
        <f>SUM(AQ18:AQ20,AR18:AR20,AS18:AS20)</f>
        <v>2</v>
      </c>
      <c r="AV21">
        <f>SUM(AU18:AU20,AV18:AV20,AW18:AW20)</f>
        <v>3</v>
      </c>
    </row>
    <row r="22" spans="1:49">
      <c r="A22" s="1" t="str">
        <f>D28&amp;H28&amp;L28&amp;P28&amp;T28&amp;X28&amp;AB28&amp;AF28&amp;AJ28&amp;AN28&amp;AR28&amp;AV28</f>
        <v>1212／／／／／／／／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378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3:50">
      <c r="C23" t="s">
        <v>0</v>
      </c>
      <c r="D23" t="s">
        <v>5</v>
      </c>
      <c r="E23" t="s">
        <v>49</v>
      </c>
      <c r="G23" t="s">
        <v>38</v>
      </c>
      <c r="H23" t="s">
        <v>6</v>
      </c>
      <c r="I23" t="s">
        <v>10</v>
      </c>
      <c r="K23" t="s">
        <v>3</v>
      </c>
      <c r="L23" t="s">
        <v>45</v>
      </c>
      <c r="M23" t="s">
        <v>11</v>
      </c>
      <c r="O23" t="s">
        <v>42</v>
      </c>
      <c r="P23" t="s">
        <v>8</v>
      </c>
      <c r="Q23" t="s">
        <v>12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3:50">
      <c r="C24">
        <f>VLOOKUP(C23,Note!$A$1:$B$26,2,FALSE)</f>
        <v>0</v>
      </c>
      <c r="D24">
        <f>VLOOKUP(D23,Note!$A$1:$B$26,2,FALSE)</f>
        <v>4</v>
      </c>
      <c r="E24">
        <f>VLOOKUP(E23,Note!$A$1:$B$26,2,FALSE)</f>
        <v>8</v>
      </c>
      <c r="G24">
        <f>VLOOKUP(G23,Note!$A$1:$B$26,2,FALSE)</f>
        <v>1</v>
      </c>
      <c r="H24">
        <f>VLOOKUP(H23,Note!$A$1:$B$26,2,FALSE)</f>
        <v>5</v>
      </c>
      <c r="I24">
        <f>VLOOKUP(I23,Note!$A$1:$B$26,2,FALSE)</f>
        <v>9</v>
      </c>
      <c r="K24">
        <f>VLOOKUP(K23,Note!$A$1:$B$26,2,FALSE)</f>
        <v>2</v>
      </c>
      <c r="L24">
        <f>VLOOKUP(L23,Note!$A$1:$B$26,2,FALSE)</f>
        <v>6</v>
      </c>
      <c r="M24">
        <f>VLOOKUP(M23,Note!$A$1:$B$26,2,FALSE)</f>
        <v>10</v>
      </c>
      <c r="O24">
        <f>VLOOKUP(O23,Note!$A$1:$B$26,2,FALSE)</f>
        <v>3</v>
      </c>
      <c r="P24">
        <f>VLOOKUP(P23,Note!$A$1:$B$26,2,FALSE)</f>
        <v>7</v>
      </c>
      <c r="Q24">
        <f>VLOOKUP(Q23,Note!$A$1:$B$26,2,FALSE)</f>
        <v>11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1:50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>
        <f t="shared" ref="F25:F27" si="33">B25</f>
        <v>0</v>
      </c>
      <c r="G25" s="3">
        <f>VLOOKUP(ABS(F25-G24),Note!$E$1:$F$25,2,FALSE)</f>
        <v>1</v>
      </c>
      <c r="H25" s="3">
        <f>VLOOKUP(ABS(F25-H24),Note!$E$1:$F$25,2,FALSE)</f>
        <v>0</v>
      </c>
      <c r="I25" s="3">
        <f>VLOOKUP(ABS(F25-I24),Note!$E$1:$F$25,2,FALSE)</f>
        <v>0</v>
      </c>
      <c r="J25">
        <f t="shared" ref="J25:J27" si="34">B25</f>
        <v>0</v>
      </c>
      <c r="K25" s="3">
        <f>VLOOKUP(ABS(J25-K24),Note!$E$1:$F$25,2,FALSE)</f>
        <v>0</v>
      </c>
      <c r="L25" s="3">
        <f>VLOOKUP(ABS(J25-L24),Note!$E$1:$F$25,2,FALSE)</f>
        <v>0</v>
      </c>
      <c r="M25" s="3">
        <f>VLOOKUP(ABS(J25-M24),Note!$E$1:$F$25,2,FALSE)</f>
        <v>0</v>
      </c>
      <c r="N25">
        <f t="shared" ref="N25:N27" si="35">J25</f>
        <v>0</v>
      </c>
      <c r="O25" s="3">
        <f>VLOOKUP(ABS(N25-O24),Note!$E$1:$F$25,2,FALSE)</f>
        <v>0</v>
      </c>
      <c r="P25" s="3">
        <f>VLOOKUP(ABS(N25-P24),Note!$E$1:$F$25,2,FALSE)</f>
        <v>0</v>
      </c>
      <c r="Q25" s="3">
        <f>VLOOKUP(ABS(N25-Q24),Note!$E$1:$F$25,2,FALSE)</f>
        <v>1</v>
      </c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1:50">
      <c r="A26" t="str">
        <f>VLOOKUP(まとめ3!$A$1&amp;"dim",Chords!$A$2:$D$188,2,FALSE)</f>
        <v>E♭</v>
      </c>
      <c r="B26">
        <f>VLOOKUP(A26,Note!$A$1:$B$26,2,FALSE)</f>
        <v>3</v>
      </c>
      <c r="C26" s="3">
        <f>VLOOKUP(ABS(B26-C24),Note!$E$1:$F$25,2,FALSE)</f>
        <v>0</v>
      </c>
      <c r="D26" s="3">
        <f>VLOOKUP(ABS(B26-D24),Note!$E$1:$F$25,2,FALSE)</f>
        <v>1</v>
      </c>
      <c r="E26" s="3">
        <f>VLOOKUP(ABS(B26-E24),Note!$E$1:$F$25,2,FALSE)</f>
        <v>0</v>
      </c>
      <c r="F26">
        <f t="shared" si="33"/>
        <v>3</v>
      </c>
      <c r="G26" s="3">
        <f>VLOOKUP(ABS(F26-G24),Note!$E$1:$F$25,2,FALSE)</f>
        <v>0</v>
      </c>
      <c r="H26" s="3">
        <f>VLOOKUP(ABS(F26-H24),Note!$E$1:$F$25,2,FALSE)</f>
        <v>0</v>
      </c>
      <c r="I26" s="3">
        <f>VLOOKUP(ABS(F26-I24),Note!$E$1:$F$25,2,FALSE)</f>
        <v>0</v>
      </c>
      <c r="J26">
        <f t="shared" si="34"/>
        <v>3</v>
      </c>
      <c r="K26" s="3">
        <f>VLOOKUP(ABS(J26-K24),Note!$E$1:$F$25,2,FALSE)</f>
        <v>1</v>
      </c>
      <c r="L26" s="3">
        <f>VLOOKUP(ABS(J26-L24),Note!$E$1:$F$25,2,FALSE)</f>
        <v>0</v>
      </c>
      <c r="M26" s="3">
        <f>VLOOKUP(ABS(J26-M24),Note!$E$1:$F$25,2,FALSE)</f>
        <v>0</v>
      </c>
      <c r="N26">
        <f t="shared" si="35"/>
        <v>3</v>
      </c>
      <c r="O26" s="3">
        <f>VLOOKUP(ABS(N26-O24),Note!$E$1:$F$25,2,FALSE)</f>
        <v>0</v>
      </c>
      <c r="P26" s="3">
        <f>VLOOKUP(ABS(N26-P24),Note!$E$1:$F$25,2,FALSE)</f>
        <v>0</v>
      </c>
      <c r="Q26" s="3">
        <f>VLOOKUP(ABS(N26-Q24),Note!$E$1:$F$25,2,FALSE)</f>
        <v>0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</row>
    <row r="27" spans="1:50">
      <c r="A27" t="str">
        <f>VLOOKUP(まとめ3!$A$1&amp;"dim",Chords!$A$2:$D$188,3,FALSE)</f>
        <v>F#</v>
      </c>
      <c r="B27">
        <f>VLOOKUP(A27,Note!$A$1:$B$26,2,FALSE)</f>
        <v>6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0</v>
      </c>
      <c r="F27">
        <f t="shared" si="33"/>
        <v>6</v>
      </c>
      <c r="G27" s="3">
        <f>VLOOKUP(ABS(F27-G24),Note!$E$1:$F$25,2,FALSE)</f>
        <v>0</v>
      </c>
      <c r="H27" s="3">
        <f>VLOOKUP(ABS(F27-H24),Note!$E$1:$F$25,2,FALSE)</f>
        <v>1</v>
      </c>
      <c r="I27" s="3">
        <f>VLOOKUP(ABS(F27-I24),Note!$E$1:$F$25,2,FALSE)</f>
        <v>0</v>
      </c>
      <c r="J27">
        <f t="shared" si="34"/>
        <v>6</v>
      </c>
      <c r="K27" s="3">
        <f>VLOOKUP(ABS(J27-K24),Note!$E$1:$F$25,2,FALSE)</f>
        <v>0</v>
      </c>
      <c r="L27" s="3">
        <f>VLOOKUP(ABS(J27-L24),Note!$E$1:$F$25,2,FALSE)</f>
        <v>0</v>
      </c>
      <c r="M27" s="3">
        <f>VLOOKUP(ABS(J27-M24),Note!$E$1:$F$25,2,FALSE)</f>
        <v>0</v>
      </c>
      <c r="N27">
        <f t="shared" si="35"/>
        <v>6</v>
      </c>
      <c r="O27" s="3">
        <f>VLOOKUP(ABS(N27-O24),Note!$E$1:$F$25,2,FALSE)</f>
        <v>0</v>
      </c>
      <c r="P27" s="3">
        <f>VLOOKUP(ABS(N27-P24),Note!$E$1:$F$25,2,FALSE)</f>
        <v>1</v>
      </c>
      <c r="Q27" s="3">
        <f>VLOOKUP(ABS(N27-Q24),Note!$E$1:$F$25,2,FALSE)</f>
        <v>0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</row>
    <row r="28" spans="4:48">
      <c r="D28">
        <f>SUM(C25:C27,D25:D27,E25:E27)</f>
        <v>1</v>
      </c>
      <c r="H28">
        <f>SUM(G25:G27,H25:H27,I25:I27)</f>
        <v>2</v>
      </c>
      <c r="L28">
        <f>SUM(K25:K27,L25:L27,M25:M27)</f>
        <v>1</v>
      </c>
      <c r="P28">
        <f>SUM(O25:O27,P25:P27,Q25:Q27)</f>
        <v>2</v>
      </c>
      <c r="T28" t="s">
        <v>370</v>
      </c>
      <c r="X28" t="s">
        <v>370</v>
      </c>
      <c r="AB28" t="s">
        <v>370</v>
      </c>
      <c r="AF28" t="s">
        <v>370</v>
      </c>
      <c r="AJ28" t="s">
        <v>370</v>
      </c>
      <c r="AN28" t="s">
        <v>370</v>
      </c>
      <c r="AR28" t="s">
        <v>370</v>
      </c>
      <c r="AV28" t="s">
        <v>370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28"/>
  <sheetViews>
    <sheetView zoomScale="85" zoomScaleNormal="85" workbookViewId="0">
      <selection activeCell="A6" sqref="A6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D7&amp;H7&amp;L7&amp;P7&amp;T7&amp;X7&amp;AB7&amp;AF7&amp;AJ7&amp;AN7&amp;AR7&amp;AV7</f>
        <v>121212121212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379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6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6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6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6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6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6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6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6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6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6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6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VLOOKUP(まとめ3!$A$1&amp;"aug",Chords!$A$2:$D$188,2,FALSE)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VLOOKUP(まとめ3!$A$1&amp;"aug",Chords!$A$2:$D$188,3,FALSE)</f>
        <v>G#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8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0</v>
      </c>
      <c r="J6">
        <f t="shared" si="1"/>
        <v>8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1</v>
      </c>
      <c r="N6">
        <f t="shared" si="2"/>
        <v>8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8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8</v>
      </c>
      <c r="W6" s="3">
        <f>VLOOKUP(ABS(V6-W3),Note!$E$1:$F$25,2,FALSE)</f>
        <v>0</v>
      </c>
      <c r="X6" s="3">
        <f>VLOOKUP(ABS(V6-X3),Note!$E$1:$F$25,2,FALSE)</f>
        <v>1</v>
      </c>
      <c r="Y6" s="3">
        <f>VLOOKUP(ABS(V6-Y3),Note!$E$1:$F$25,2,FALSE)</f>
        <v>0</v>
      </c>
      <c r="Z6">
        <f t="shared" si="5"/>
        <v>8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8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8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8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8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8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4:48">
      <c r="D7">
        <f>SUM(C4:C6,D4:D6,E4:E6)</f>
        <v>1</v>
      </c>
      <c r="H7">
        <f>SUM(G4:G6,H4:H6,I4:I6)</f>
        <v>2</v>
      </c>
      <c r="L7">
        <f>SUM(K4:K6,L4:L6,M4:M6)</f>
        <v>1</v>
      </c>
      <c r="P7">
        <f>SUM(O4:O6,P4:P6,Q4:Q6)</f>
        <v>2</v>
      </c>
      <c r="T7">
        <f>SUM(S4:S6,T4:T6,U4:U6)</f>
        <v>1</v>
      </c>
      <c r="X7">
        <f>SUM(W4:W6,X4:X6,Y4:Y6)</f>
        <v>2</v>
      </c>
      <c r="AB7">
        <f>SUM(AA4:AA6,AB4:AB6,AC4:AC6)</f>
        <v>1</v>
      </c>
      <c r="AF7">
        <f>SUM(AE4:AE6,AF4:AF6,AG4:AG6)</f>
        <v>2</v>
      </c>
      <c r="AJ7">
        <f>SUM(AI4:AI6,AJ4:AJ6,AK4:AK6)</f>
        <v>1</v>
      </c>
      <c r="AN7">
        <f>SUM(AM4:AM6,AN4:AN6,AO4:AO6)</f>
        <v>2</v>
      </c>
      <c r="AR7">
        <f>SUM(AQ4:AQ6,AR4:AR6,AS4:AS6)</f>
        <v>1</v>
      </c>
      <c r="AV7">
        <f>SUM(AU4:AU6,AV4:AV6,AW4:AW6)</f>
        <v>2</v>
      </c>
    </row>
    <row r="8" spans="1:49">
      <c r="A8" s="1" t="str">
        <f>D14&amp;H14&amp;L14&amp;P14&amp;T14&amp;X14&amp;AB14&amp;AF14&amp;AJ14&amp;AN14&amp;AR14&amp;AV14</f>
        <v>212121212121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380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3:49">
      <c r="C9" t="s">
        <v>0</v>
      </c>
      <c r="D9" t="s">
        <v>42</v>
      </c>
      <c r="E9" t="s">
        <v>8</v>
      </c>
      <c r="G9" t="s">
        <v>38</v>
      </c>
      <c r="H9" t="s">
        <v>5</v>
      </c>
      <c r="I9" t="s">
        <v>49</v>
      </c>
      <c r="K9" t="s">
        <v>3</v>
      </c>
      <c r="L9" t="s">
        <v>6</v>
      </c>
      <c r="M9" t="s">
        <v>10</v>
      </c>
      <c r="O9" t="s">
        <v>42</v>
      </c>
      <c r="P9" t="s">
        <v>47</v>
      </c>
      <c r="Q9" t="s">
        <v>11</v>
      </c>
      <c r="S9" t="s">
        <v>5</v>
      </c>
      <c r="T9" t="s">
        <v>8</v>
      </c>
      <c r="U9" t="s">
        <v>12</v>
      </c>
      <c r="W9" t="s">
        <v>6</v>
      </c>
      <c r="X9" t="s">
        <v>50</v>
      </c>
      <c r="Y9" t="s">
        <v>0</v>
      </c>
      <c r="AA9" t="s">
        <v>45</v>
      </c>
      <c r="AB9" t="s">
        <v>10</v>
      </c>
      <c r="AC9" t="s">
        <v>38</v>
      </c>
      <c r="AE9" t="s">
        <v>8</v>
      </c>
      <c r="AF9" t="s">
        <v>11</v>
      </c>
      <c r="AG9" t="s">
        <v>3</v>
      </c>
      <c r="AI9" t="s">
        <v>50</v>
      </c>
      <c r="AJ9" t="s">
        <v>56</v>
      </c>
      <c r="AK9" t="s">
        <v>42</v>
      </c>
      <c r="AM9" t="s">
        <v>10</v>
      </c>
      <c r="AN9" t="s">
        <v>0</v>
      </c>
      <c r="AO9" t="s">
        <v>5</v>
      </c>
      <c r="AQ9" t="s">
        <v>11</v>
      </c>
      <c r="AR9" t="s">
        <v>39</v>
      </c>
      <c r="AS9" t="s">
        <v>6</v>
      </c>
      <c r="AU9" t="s">
        <v>12</v>
      </c>
      <c r="AV9" t="s">
        <v>3</v>
      </c>
      <c r="AW9" t="s">
        <v>45</v>
      </c>
    </row>
    <row r="10" spans="3:49">
      <c r="C10">
        <f>VLOOKUP(C9,Note!$A$1:$B$26,2,FALSE)</f>
        <v>0</v>
      </c>
      <c r="D10">
        <f>VLOOKUP(D9,Note!$A$1:$B$26,2,FALSE)</f>
        <v>3</v>
      </c>
      <c r="E10">
        <f>VLOOKUP(E9,Note!$A$1:$B$26,2,FALSE)</f>
        <v>7</v>
      </c>
      <c r="G10">
        <f>VLOOKUP(G9,Note!$A$1:$B$26,2,FALSE)</f>
        <v>1</v>
      </c>
      <c r="H10">
        <f>VLOOKUP(H9,Note!$A$1:$B$26,2,FALSE)</f>
        <v>4</v>
      </c>
      <c r="I10">
        <f>VLOOKUP(I9,Note!$A$1:$B$26,2,FALSE)</f>
        <v>8</v>
      </c>
      <c r="K10">
        <f>VLOOKUP(K9,Note!$A$1:$B$26,2,FALSE)</f>
        <v>2</v>
      </c>
      <c r="L10">
        <f>VLOOKUP(L9,Note!$A$1:$B$26,2,FALSE)</f>
        <v>5</v>
      </c>
      <c r="M10">
        <f>VLOOKUP(M9,Note!$A$1:$B$26,2,FALSE)</f>
        <v>9</v>
      </c>
      <c r="O10">
        <f>VLOOKUP(O9,Note!$A$1:$B$26,2,FALSE)</f>
        <v>3</v>
      </c>
      <c r="P10">
        <f>VLOOKUP(P9,Note!$A$1:$B$26,2,FALSE)</f>
        <v>6</v>
      </c>
      <c r="Q10">
        <f>VLOOKUP(Q9,Note!$A$1:$B$26,2,FALSE)</f>
        <v>10</v>
      </c>
      <c r="S10">
        <f>VLOOKUP(S9,Note!$A$1:$B$26,2,FALSE)</f>
        <v>4</v>
      </c>
      <c r="T10">
        <f>VLOOKUP(T9,Note!$A$1:$B$26,2,FALSE)</f>
        <v>7</v>
      </c>
      <c r="U10">
        <f>VLOOKUP(U9,Note!$A$1:$B$26,2,FALSE)</f>
        <v>11</v>
      </c>
      <c r="W10">
        <f>VLOOKUP(W9,Note!$A$1:$B$26,2,FALSE)</f>
        <v>5</v>
      </c>
      <c r="X10">
        <f>VLOOKUP(X9,Note!$A$1:$B$26,2,FALSE)</f>
        <v>8</v>
      </c>
      <c r="Y10">
        <f>VLOOKUP(Y9,Note!$A$1:$B$26,2,FALSE)</f>
        <v>0</v>
      </c>
      <c r="AA10">
        <f>VLOOKUP(AA9,Note!$A$1:$B$26,2,FALSE)</f>
        <v>6</v>
      </c>
      <c r="AB10">
        <f>VLOOKUP(AB9,Note!$A$1:$B$26,2,FALSE)</f>
        <v>9</v>
      </c>
      <c r="AC10">
        <f>VLOOKUP(AC9,Note!$A$1:$B$26,2,FALSE)</f>
        <v>1</v>
      </c>
      <c r="AE10">
        <f>VLOOKUP(AE9,Note!$A$1:$B$26,2,FALSE)</f>
        <v>7</v>
      </c>
      <c r="AF10">
        <f>VLOOKUP(AF9,Note!$A$1:$B$26,2,FALSE)</f>
        <v>10</v>
      </c>
      <c r="AG10">
        <f>VLOOKUP(AG9,Note!$A$1:$B$26,2,FALSE)</f>
        <v>2</v>
      </c>
      <c r="AI10">
        <f>VLOOKUP(AI9,Note!$A$1:$B$26,2,FALSE)</f>
        <v>8</v>
      </c>
      <c r="AJ10">
        <f>VLOOKUP(AJ9,Note!$A$1:$B$26,2,FALSE)</f>
        <v>11</v>
      </c>
      <c r="AK10">
        <f>VLOOKUP(AK9,Note!$A$1:$B$26,2,FALSE)</f>
        <v>3</v>
      </c>
      <c r="AM10">
        <f>VLOOKUP(AM9,Note!$A$1:$B$26,2,FALSE)</f>
        <v>9</v>
      </c>
      <c r="AN10">
        <f>VLOOKUP(AN9,Note!$A$1:$B$26,2,FALSE)</f>
        <v>0</v>
      </c>
      <c r="AO10">
        <f>VLOOKUP(AO9,Note!$A$1:$B$26,2,FALSE)</f>
        <v>4</v>
      </c>
      <c r="AQ10">
        <f>VLOOKUP(AQ9,Note!$A$1:$B$26,2,FALSE)</f>
        <v>10</v>
      </c>
      <c r="AR10">
        <f>VLOOKUP(AR9,Note!$A$1:$B$26,2,FALSE)</f>
        <v>1</v>
      </c>
      <c r="AS10">
        <f>VLOOKUP(AS9,Note!$A$1:$B$26,2,FALSE)</f>
        <v>5</v>
      </c>
      <c r="AU10">
        <f>VLOOKUP(AU9,Note!$A$1:$B$26,2,FALSE)</f>
        <v>11</v>
      </c>
      <c r="AV10">
        <f>VLOOKUP(AV9,Note!$A$1:$B$26,2,FALSE)</f>
        <v>2</v>
      </c>
      <c r="AW10">
        <f>VLOOKUP(AW9,Note!$A$1:$B$26,2,FALSE)</f>
        <v>6</v>
      </c>
    </row>
    <row r="11" spans="1:49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>
        <f t="shared" ref="F11:F13" si="11">B11</f>
        <v>0</v>
      </c>
      <c r="G11" s="3">
        <f>VLOOKUP(ABS(F11-G10),Note!$E$1:$F$25,2,FALSE)</f>
        <v>1</v>
      </c>
      <c r="H11" s="3">
        <f>VLOOKUP(ABS(F11-H10),Note!$E$1:$F$25,2,FALSE)</f>
        <v>0</v>
      </c>
      <c r="I11" s="3">
        <f>VLOOKUP(ABS(F11-I10),Note!$E$1:$F$25,2,FALSE)</f>
        <v>0</v>
      </c>
      <c r="J11">
        <f t="shared" ref="J11:J13" si="12">F11</f>
        <v>0</v>
      </c>
      <c r="K11" s="3">
        <f>VLOOKUP(ABS(J11-K10),Note!$E$1:$F$25,2,FALSE)</f>
        <v>0</v>
      </c>
      <c r="L11" s="3">
        <f>VLOOKUP(ABS(J11-L10),Note!$E$1:$F$25,2,FALSE)</f>
        <v>0</v>
      </c>
      <c r="M11" s="3">
        <f>VLOOKUP(ABS(J11-M10),Note!$E$1:$F$25,2,FALSE)</f>
        <v>0</v>
      </c>
      <c r="N11">
        <f t="shared" ref="N11:N13" si="13">J11</f>
        <v>0</v>
      </c>
      <c r="O11" s="3">
        <f>VLOOKUP(ABS(N11-O10),Note!$E$1:$F$25,2,FALSE)</f>
        <v>0</v>
      </c>
      <c r="P11" s="3">
        <f>VLOOKUP(ABS(N11-P10),Note!$E$1:$F$25,2,FALSE)</f>
        <v>0</v>
      </c>
      <c r="Q11" s="3">
        <f>VLOOKUP(ABS(N11-Q10),Note!$E$1:$F$25,2,FALSE)</f>
        <v>0</v>
      </c>
      <c r="R11">
        <f t="shared" ref="R11:R13" si="14">N11</f>
        <v>0</v>
      </c>
      <c r="S11" s="3">
        <f>VLOOKUP(ABS(R11-S10),Note!$E$1:$F$25,2,FALSE)</f>
        <v>0</v>
      </c>
      <c r="T11" s="3">
        <f>VLOOKUP(ABS(R11-T10),Note!$E$1:$F$25,2,FALSE)</f>
        <v>0</v>
      </c>
      <c r="U11" s="3">
        <f>VLOOKUP(ABS(R11-U10),Note!$E$1:$F$25,2,FALSE)</f>
        <v>1</v>
      </c>
      <c r="V11">
        <f t="shared" ref="V11:V13" si="15">R11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0</v>
      </c>
      <c r="Z11">
        <f t="shared" ref="Z11:Z13" si="16">V11</f>
        <v>0</v>
      </c>
      <c r="AA11" s="3">
        <f>VLOOKUP(ABS(Z11-AA10),Note!$E$1:$F$25,2,FALSE)</f>
        <v>0</v>
      </c>
      <c r="AB11" s="3">
        <f>VLOOKUP(ABS(Z11-AB10),Note!$E$1:$F$25,2,FALSE)</f>
        <v>0</v>
      </c>
      <c r="AC11" s="3">
        <f>VLOOKUP(ABS(Z11-AC10),Note!$E$1:$F$25,2,FALSE)</f>
        <v>1</v>
      </c>
      <c r="AD11">
        <f t="shared" ref="AD11:AD13" si="17">Z11</f>
        <v>0</v>
      </c>
      <c r="AE11" s="3">
        <f>VLOOKUP(ABS(AD11-AE10),Note!$E$1:$F$25,2,FALSE)</f>
        <v>0</v>
      </c>
      <c r="AF11" s="3">
        <f>VLOOKUP(ABS(AD11-AF10),Note!$E$1:$F$25,2,FALSE)</f>
        <v>0</v>
      </c>
      <c r="AG11" s="3">
        <f>VLOOKUP(ABS(AD11-AG10),Note!$E$1:$F$25,2,FALSE)</f>
        <v>0</v>
      </c>
      <c r="AH11">
        <f t="shared" ref="AH11:AH13" si="18">AD11</f>
        <v>0</v>
      </c>
      <c r="AI11" s="3">
        <f>VLOOKUP(ABS(AH11-AI10),Note!$E$1:$F$25,2,FALSE)</f>
        <v>0</v>
      </c>
      <c r="AJ11" s="3">
        <f>VLOOKUP(ABS(AH11-AJ10),Note!$E$1:$F$25,2,FALSE)</f>
        <v>1</v>
      </c>
      <c r="AK11" s="3">
        <f>VLOOKUP(ABS(AH11-AK10),Note!$E$1:$F$25,2,FALSE)</f>
        <v>0</v>
      </c>
      <c r="AL11">
        <f t="shared" ref="AL11:AL13" si="19">AH11</f>
        <v>0</v>
      </c>
      <c r="AM11" s="3">
        <f>VLOOKUP(ABS(AL11-AM10),Note!$E$1:$F$25,2,FALSE)</f>
        <v>0</v>
      </c>
      <c r="AN11" s="3">
        <f>VLOOKUP(ABS(AL11-AN10),Note!$E$1:$F$25,2,FALSE)</f>
        <v>0</v>
      </c>
      <c r="AO11" s="3">
        <f>VLOOKUP(ABS(AL11-AO10),Note!$E$1:$F$25,2,FALSE)</f>
        <v>0</v>
      </c>
      <c r="AP11">
        <f t="shared" ref="AP11:AP13" si="20">AL11</f>
        <v>0</v>
      </c>
      <c r="AQ11" s="3">
        <f>VLOOKUP(ABS(AP11-AQ10),Note!$E$1:$F$25,2,FALSE)</f>
        <v>0</v>
      </c>
      <c r="AR11" s="3">
        <f>VLOOKUP(ABS(AP11-AR10),Note!$E$1:$F$25,2,FALSE)</f>
        <v>1</v>
      </c>
      <c r="AS11" s="3">
        <f>VLOOKUP(ABS(AP11-AS10),Note!$E$1:$F$25,2,FALSE)</f>
        <v>0</v>
      </c>
      <c r="AT11">
        <f t="shared" ref="AT11:AT13" si="21">AP11</f>
        <v>0</v>
      </c>
      <c r="AU11" s="3">
        <f>VLOOKUP(ABS(AT11-AU10),Note!$E$1:$F$25,2,FALSE)</f>
        <v>1</v>
      </c>
      <c r="AV11" s="3">
        <f>VLOOKUP(ABS(AT11-AV10),Note!$E$1:$F$25,2,FALSE)</f>
        <v>0</v>
      </c>
      <c r="AW11" s="3">
        <f>VLOOKUP(ABS(AT11-AW10),Note!$E$1:$F$25,2,FALSE)</f>
        <v>0</v>
      </c>
    </row>
    <row r="12" spans="1:49">
      <c r="A12" t="str">
        <f>VLOOKUP(まとめ3!$A$1&amp;"aug",Chords!$A$2:$D$188,2,FALSE)</f>
        <v>E</v>
      </c>
      <c r="B12">
        <f>VLOOKUP(A12,Note!$A$1:$B$26,2,FALSE)</f>
        <v>4</v>
      </c>
      <c r="C12" s="3">
        <f>VLOOKUP(ABS(B12-C10),Note!$E$1:$F$25,2,FALSE)</f>
        <v>0</v>
      </c>
      <c r="D12" s="3">
        <f>VLOOKUP(ABS(B12-D10),Note!$E$1:$F$25,2,FALSE)</f>
        <v>1</v>
      </c>
      <c r="E12" s="3">
        <f>VLOOKUP(ABS(B12-E10),Note!$E$1:$F$25,2,FALSE)</f>
        <v>0</v>
      </c>
      <c r="F12">
        <f t="shared" si="11"/>
        <v>4</v>
      </c>
      <c r="G12" s="3">
        <f>VLOOKUP(ABS(F12-G10),Note!$E$1:$F$25,2,FALSE)</f>
        <v>0</v>
      </c>
      <c r="H12" s="3">
        <f>VLOOKUP(ABS(F12-H10),Note!$E$1:$F$25,2,FALSE)</f>
        <v>0</v>
      </c>
      <c r="I12" s="3">
        <f>VLOOKUP(ABS(F12-I10),Note!$E$1:$F$25,2,FALSE)</f>
        <v>0</v>
      </c>
      <c r="J12">
        <f t="shared" si="12"/>
        <v>4</v>
      </c>
      <c r="K12" s="3">
        <f>VLOOKUP(ABS(J12-K10),Note!$E$1:$F$25,2,FALSE)</f>
        <v>0</v>
      </c>
      <c r="L12" s="3">
        <f>VLOOKUP(ABS(J12-L10),Note!$E$1:$F$25,2,FALSE)</f>
        <v>1</v>
      </c>
      <c r="M12" s="3">
        <f>VLOOKUP(ABS(J12-M10),Note!$E$1:$F$25,2,FALSE)</f>
        <v>0</v>
      </c>
      <c r="N12">
        <f t="shared" si="13"/>
        <v>4</v>
      </c>
      <c r="O12" s="3">
        <f>VLOOKUP(ABS(N12-O10),Note!$E$1:$F$25,2,FALSE)</f>
        <v>1</v>
      </c>
      <c r="P12" s="3">
        <f>VLOOKUP(ABS(N12-P10),Note!$E$1:$F$25,2,FALSE)</f>
        <v>0</v>
      </c>
      <c r="Q12" s="3">
        <f>VLOOKUP(ABS(N12-Q10),Note!$E$1:$F$25,2,FALSE)</f>
        <v>0</v>
      </c>
      <c r="R12">
        <f t="shared" si="14"/>
        <v>4</v>
      </c>
      <c r="S12" s="3">
        <f>VLOOKUP(ABS(R12-S10),Note!$E$1:$F$25,2,FALSE)</f>
        <v>0</v>
      </c>
      <c r="T12" s="3">
        <f>VLOOKUP(ABS(R12-T10),Note!$E$1:$F$25,2,FALSE)</f>
        <v>0</v>
      </c>
      <c r="U12" s="3">
        <f>VLOOKUP(ABS(R12-U10),Note!$E$1:$F$25,2,FALSE)</f>
        <v>0</v>
      </c>
      <c r="V12">
        <f t="shared" si="15"/>
        <v>4</v>
      </c>
      <c r="W12" s="3">
        <f>VLOOKUP(ABS(V12-W10),Note!$E$1:$F$25,2,FALSE)</f>
        <v>1</v>
      </c>
      <c r="X12" s="3">
        <f>VLOOKUP(ABS(V12-X10),Note!$E$1:$F$25,2,FALSE)</f>
        <v>0</v>
      </c>
      <c r="Y12" s="3">
        <f>VLOOKUP(ABS(V12-Y10),Note!$E$1:$F$25,2,FALSE)</f>
        <v>0</v>
      </c>
      <c r="Z12">
        <f t="shared" si="16"/>
        <v>4</v>
      </c>
      <c r="AA12" s="3">
        <f>VLOOKUP(ABS(Z12-AA10),Note!$E$1:$F$25,2,FALSE)</f>
        <v>0</v>
      </c>
      <c r="AB12" s="3">
        <f>VLOOKUP(ABS(Z12-AB10),Note!$E$1:$F$25,2,FALSE)</f>
        <v>0</v>
      </c>
      <c r="AC12" s="3">
        <f>VLOOKUP(ABS(Z12-AC10),Note!$E$1:$F$25,2,FALSE)</f>
        <v>0</v>
      </c>
      <c r="AD12">
        <f t="shared" si="17"/>
        <v>4</v>
      </c>
      <c r="AE12" s="3">
        <f>VLOOKUP(ABS(AD12-AE10),Note!$E$1:$F$25,2,FALSE)</f>
        <v>0</v>
      </c>
      <c r="AF12" s="3">
        <f>VLOOKUP(ABS(AD12-AF10),Note!$E$1:$F$25,2,FALSE)</f>
        <v>0</v>
      </c>
      <c r="AG12" s="3">
        <f>VLOOKUP(ABS(AD12-AG10),Note!$E$1:$F$25,2,FALSE)</f>
        <v>0</v>
      </c>
      <c r="AH12">
        <f t="shared" si="18"/>
        <v>4</v>
      </c>
      <c r="AI12" s="3">
        <f>VLOOKUP(ABS(AH12-AI10),Note!$E$1:$F$25,2,FALSE)</f>
        <v>0</v>
      </c>
      <c r="AJ12" s="3">
        <f>VLOOKUP(ABS(AH12-AJ10),Note!$E$1:$F$25,2,FALSE)</f>
        <v>0</v>
      </c>
      <c r="AK12" s="3">
        <f>VLOOKUP(ABS(AH12-AK10),Note!$E$1:$F$25,2,FALSE)</f>
        <v>1</v>
      </c>
      <c r="AL12">
        <f t="shared" si="19"/>
        <v>4</v>
      </c>
      <c r="AM12" s="3">
        <f>VLOOKUP(ABS(AL12-AM10),Note!$E$1:$F$25,2,FALSE)</f>
        <v>0</v>
      </c>
      <c r="AN12" s="3">
        <f>VLOOKUP(ABS(AL12-AN10),Note!$E$1:$F$25,2,FALSE)</f>
        <v>0</v>
      </c>
      <c r="AO12" s="3">
        <f>VLOOKUP(ABS(AL12-AO10),Note!$E$1:$F$25,2,FALSE)</f>
        <v>0</v>
      </c>
      <c r="AP12">
        <f t="shared" si="20"/>
        <v>4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1</v>
      </c>
      <c r="AT12">
        <f t="shared" si="21"/>
        <v>4</v>
      </c>
      <c r="AU12" s="3">
        <f>VLOOKUP(ABS(AT12-AU10),Note!$E$1:$F$25,2,FALSE)</f>
        <v>0</v>
      </c>
      <c r="AV12" s="3">
        <f>VLOOKUP(ABS(AT12-AV10),Note!$E$1:$F$25,2,FALSE)</f>
        <v>0</v>
      </c>
      <c r="AW12" s="3">
        <f>VLOOKUP(ABS(AT12-AW10),Note!$E$1:$F$25,2,FALSE)</f>
        <v>0</v>
      </c>
    </row>
    <row r="13" spans="1:49">
      <c r="A13" t="str">
        <f>VLOOKUP(まとめ3!$A$1&amp;"aug",Chords!$A$2:$D$188,3,FALSE)</f>
        <v>G#</v>
      </c>
      <c r="B13">
        <f>VLOOKUP(A13,Note!$A$1:$B$26,2,FALSE)</f>
        <v>8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1</v>
      </c>
      <c r="F13">
        <f t="shared" si="11"/>
        <v>8</v>
      </c>
      <c r="G13" s="3">
        <f>VLOOKUP(ABS(F13-G10),Note!$E$1:$F$25,2,FALSE)</f>
        <v>0</v>
      </c>
      <c r="H13" s="3">
        <f>VLOOKUP(ABS(F13-H10),Note!$E$1:$F$25,2,FALSE)</f>
        <v>0</v>
      </c>
      <c r="I13" s="3">
        <f>VLOOKUP(ABS(F13-I10),Note!$E$1:$F$25,2,FALSE)</f>
        <v>0</v>
      </c>
      <c r="J13">
        <f t="shared" si="12"/>
        <v>8</v>
      </c>
      <c r="K13" s="3">
        <f>VLOOKUP(ABS(J13-K10),Note!$E$1:$F$25,2,FALSE)</f>
        <v>0</v>
      </c>
      <c r="L13" s="3">
        <f>VLOOKUP(ABS(J13-L10),Note!$E$1:$F$25,2,FALSE)</f>
        <v>0</v>
      </c>
      <c r="M13" s="3">
        <f>VLOOKUP(ABS(J13-M10),Note!$E$1:$F$25,2,FALSE)</f>
        <v>1</v>
      </c>
      <c r="N13">
        <f t="shared" si="13"/>
        <v>8</v>
      </c>
      <c r="O13" s="3">
        <f>VLOOKUP(ABS(N13-O10),Note!$E$1:$F$25,2,FALSE)</f>
        <v>0</v>
      </c>
      <c r="P13" s="3">
        <f>VLOOKUP(ABS(N13-P10),Note!$E$1:$F$25,2,FALSE)</f>
        <v>0</v>
      </c>
      <c r="Q13" s="3">
        <f>VLOOKUP(ABS(N13-Q10),Note!$E$1:$F$25,2,FALSE)</f>
        <v>0</v>
      </c>
      <c r="R13">
        <f t="shared" si="14"/>
        <v>8</v>
      </c>
      <c r="S13" s="3">
        <f>VLOOKUP(ABS(R13-S10),Note!$E$1:$F$25,2,FALSE)</f>
        <v>0</v>
      </c>
      <c r="T13" s="3">
        <f>VLOOKUP(ABS(R13-T10),Note!$E$1:$F$25,2,FALSE)</f>
        <v>1</v>
      </c>
      <c r="U13" s="3">
        <f>VLOOKUP(ABS(R13-U10),Note!$E$1:$F$25,2,FALSE)</f>
        <v>0</v>
      </c>
      <c r="V13">
        <f t="shared" si="15"/>
        <v>8</v>
      </c>
      <c r="W13" s="3">
        <f>VLOOKUP(ABS(V13-W10),Note!$E$1:$F$25,2,FALSE)</f>
        <v>0</v>
      </c>
      <c r="X13" s="3">
        <f>VLOOKUP(ABS(V13-X10),Note!$E$1:$F$25,2,FALSE)</f>
        <v>0</v>
      </c>
      <c r="Y13" s="3">
        <f>VLOOKUP(ABS(V13-Y10),Note!$E$1:$F$25,2,FALSE)</f>
        <v>0</v>
      </c>
      <c r="Z13">
        <f t="shared" si="16"/>
        <v>8</v>
      </c>
      <c r="AA13" s="3">
        <f>VLOOKUP(ABS(Z13-AA10),Note!$E$1:$F$25,2,FALSE)</f>
        <v>0</v>
      </c>
      <c r="AB13" s="3">
        <f>VLOOKUP(ABS(Z13-AB10),Note!$E$1:$F$25,2,FALSE)</f>
        <v>1</v>
      </c>
      <c r="AC13" s="3">
        <f>VLOOKUP(ABS(Z13-AC10),Note!$E$1:$F$25,2,FALSE)</f>
        <v>0</v>
      </c>
      <c r="AD13">
        <f t="shared" si="17"/>
        <v>8</v>
      </c>
      <c r="AE13" s="3">
        <f>VLOOKUP(ABS(AD13-AE10),Note!$E$1:$F$25,2,FALSE)</f>
        <v>1</v>
      </c>
      <c r="AF13" s="3">
        <f>VLOOKUP(ABS(AD13-AF10),Note!$E$1:$F$25,2,FALSE)</f>
        <v>0</v>
      </c>
      <c r="AG13" s="3">
        <f>VLOOKUP(ABS(AD13-AG10),Note!$E$1:$F$25,2,FALSE)</f>
        <v>0</v>
      </c>
      <c r="AH13">
        <f t="shared" si="18"/>
        <v>8</v>
      </c>
      <c r="AI13" s="3">
        <f>VLOOKUP(ABS(AH13-AI10),Note!$E$1:$F$25,2,FALSE)</f>
        <v>0</v>
      </c>
      <c r="AJ13" s="3">
        <f>VLOOKUP(ABS(AH13-AJ10),Note!$E$1:$F$25,2,FALSE)</f>
        <v>0</v>
      </c>
      <c r="AK13" s="3">
        <f>VLOOKUP(ABS(AH13-AK10),Note!$E$1:$F$25,2,FALSE)</f>
        <v>0</v>
      </c>
      <c r="AL13">
        <f t="shared" si="19"/>
        <v>8</v>
      </c>
      <c r="AM13" s="3">
        <f>VLOOKUP(ABS(AL13-AM10),Note!$E$1:$F$25,2,FALSE)</f>
        <v>1</v>
      </c>
      <c r="AN13" s="3">
        <f>VLOOKUP(ABS(AL13-AN10),Note!$E$1:$F$25,2,FALSE)</f>
        <v>0</v>
      </c>
      <c r="AO13" s="3">
        <f>VLOOKUP(ABS(AL13-AO10),Note!$E$1:$F$25,2,FALSE)</f>
        <v>0</v>
      </c>
      <c r="AP13">
        <f t="shared" si="20"/>
        <v>8</v>
      </c>
      <c r="AQ13" s="3">
        <f>VLOOKUP(ABS(AP13-AQ10),Note!$E$1:$F$25,2,FALSE)</f>
        <v>0</v>
      </c>
      <c r="AR13" s="3">
        <f>VLOOKUP(ABS(AP13-AR10),Note!$E$1:$F$25,2,FALSE)</f>
        <v>0</v>
      </c>
      <c r="AS13" s="3">
        <f>VLOOKUP(ABS(AP13-AS10),Note!$E$1:$F$25,2,FALSE)</f>
        <v>0</v>
      </c>
      <c r="AT13">
        <f t="shared" si="21"/>
        <v>8</v>
      </c>
      <c r="AU13" s="3">
        <f>VLOOKUP(ABS(AT13-AU10),Note!$E$1:$F$25,2,FALSE)</f>
        <v>0</v>
      </c>
      <c r="AV13" s="3">
        <f>VLOOKUP(ABS(AT13-AV10),Note!$E$1:$F$25,2,FALSE)</f>
        <v>0</v>
      </c>
      <c r="AW13" s="3">
        <f>VLOOKUP(ABS(AT13-AW10),Note!$E$1:$F$25,2,FALSE)</f>
        <v>0</v>
      </c>
    </row>
    <row r="14" spans="4:48">
      <c r="D14">
        <f>SUM(C11:C13,D11:D13,E11:E13)</f>
        <v>2</v>
      </c>
      <c r="H14">
        <f>SUM(G11:G13,H11:H13,I11:I13)</f>
        <v>1</v>
      </c>
      <c r="L14">
        <f>SUM(K11:K13,L11:L13,M11:M13)</f>
        <v>2</v>
      </c>
      <c r="P14">
        <f>SUM(O11:O13,P11:P13,Q11:Q13)</f>
        <v>1</v>
      </c>
      <c r="T14">
        <f>SUM(S11:S13,T11:T13,U11:U13)</f>
        <v>2</v>
      </c>
      <c r="X14">
        <f>SUM(W11:W13,X11:X13,Y11:Y13)</f>
        <v>1</v>
      </c>
      <c r="AB14">
        <f>SUM(AA11:AA13,AB11:AB13,AC11:AC13)</f>
        <v>2</v>
      </c>
      <c r="AF14">
        <f>SUM(AE11:AE13,AF11:AF13,AG11:AG13)</f>
        <v>1</v>
      </c>
      <c r="AJ14">
        <f>SUM(AI11:AI13,AJ11:AJ13,AK11:AK13)</f>
        <v>2</v>
      </c>
      <c r="AN14">
        <f>SUM(AM11:AM13,AN11:AN13,AO11:AO13)</f>
        <v>1</v>
      </c>
      <c r="AR14">
        <f>SUM(AQ11:AQ13,AR11:AR13,AS11:AS13)</f>
        <v>2</v>
      </c>
      <c r="AV14">
        <f>SUM(AU11:AU13,AV11:AV13,AW11:AW13)</f>
        <v>1</v>
      </c>
    </row>
    <row r="15" spans="1:49">
      <c r="A15" s="1" t="str">
        <f>D21&amp;H21&amp;L21&amp;P21&amp;T21&amp;X21&amp;AB21&amp;AF21&amp;AJ21&amp;AN21&amp;AR21&amp;AV21</f>
        <v>121212121212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381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3:49">
      <c r="C16" t="s">
        <v>0</v>
      </c>
      <c r="D16" t="s">
        <v>42</v>
      </c>
      <c r="E16" t="s">
        <v>47</v>
      </c>
      <c r="G16" t="s">
        <v>38</v>
      </c>
      <c r="H16" t="s">
        <v>5</v>
      </c>
      <c r="I16" t="s">
        <v>8</v>
      </c>
      <c r="K16" t="s">
        <v>3</v>
      </c>
      <c r="L16" t="s">
        <v>6</v>
      </c>
      <c r="M16" t="s">
        <v>50</v>
      </c>
      <c r="O16" t="s">
        <v>42</v>
      </c>
      <c r="P16" t="s">
        <v>47</v>
      </c>
      <c r="Q16" t="s">
        <v>10</v>
      </c>
      <c r="S16" t="s">
        <v>5</v>
      </c>
      <c r="T16" t="s">
        <v>8</v>
      </c>
      <c r="U16" t="s">
        <v>11</v>
      </c>
      <c r="W16" t="s">
        <v>6</v>
      </c>
      <c r="X16" t="s">
        <v>50</v>
      </c>
      <c r="Y16" t="s">
        <v>12</v>
      </c>
      <c r="AA16" t="s">
        <v>45</v>
      </c>
      <c r="AB16" t="s">
        <v>10</v>
      </c>
      <c r="AC16" t="s">
        <v>0</v>
      </c>
      <c r="AE16" t="s">
        <v>8</v>
      </c>
      <c r="AF16" t="s">
        <v>11</v>
      </c>
      <c r="AG16" t="s">
        <v>39</v>
      </c>
      <c r="AI16" t="s">
        <v>50</v>
      </c>
      <c r="AJ16" t="s">
        <v>56</v>
      </c>
      <c r="AK16" t="s">
        <v>3</v>
      </c>
      <c r="AM16" t="s">
        <v>10</v>
      </c>
      <c r="AN16" t="s">
        <v>0</v>
      </c>
      <c r="AO16" t="s">
        <v>42</v>
      </c>
      <c r="AQ16" t="s">
        <v>11</v>
      </c>
      <c r="AR16" t="s">
        <v>39</v>
      </c>
      <c r="AS16" t="s">
        <v>5</v>
      </c>
      <c r="AU16" t="s">
        <v>12</v>
      </c>
      <c r="AV16" t="s">
        <v>3</v>
      </c>
      <c r="AW16" t="s">
        <v>6</v>
      </c>
    </row>
    <row r="17" spans="3:49">
      <c r="C17">
        <f>VLOOKUP(C16,Note!$A$1:$B$26,2,FALSE)</f>
        <v>0</v>
      </c>
      <c r="D17">
        <f>VLOOKUP(D16,Note!$A$1:$B$26,2,FALSE)</f>
        <v>3</v>
      </c>
      <c r="E17">
        <f>VLOOKUP(E16,Note!$A$1:$B$26,2,FALSE)</f>
        <v>6</v>
      </c>
      <c r="G17">
        <f>VLOOKUP(G16,Note!$A$1:$B$26,2,FALSE)</f>
        <v>1</v>
      </c>
      <c r="H17">
        <f>VLOOKUP(H16,Note!$A$1:$B$26,2,FALSE)</f>
        <v>4</v>
      </c>
      <c r="I17">
        <f>VLOOKUP(I16,Note!$A$1:$B$26,2,FALSE)</f>
        <v>7</v>
      </c>
      <c r="K17">
        <f>VLOOKUP(K16,Note!$A$1:$B$26,2,FALSE)</f>
        <v>2</v>
      </c>
      <c r="L17">
        <f>VLOOKUP(L16,Note!$A$1:$B$26,2,FALSE)</f>
        <v>5</v>
      </c>
      <c r="M17">
        <f>VLOOKUP(M16,Note!$A$1:$B$26,2,FALSE)</f>
        <v>8</v>
      </c>
      <c r="O17">
        <f>VLOOKUP(O16,Note!$A$1:$B$26,2,FALSE)</f>
        <v>3</v>
      </c>
      <c r="P17">
        <f>VLOOKUP(P16,Note!$A$1:$B$26,2,FALSE)</f>
        <v>6</v>
      </c>
      <c r="Q17">
        <f>VLOOKUP(Q16,Note!$A$1:$B$26,2,FALSE)</f>
        <v>9</v>
      </c>
      <c r="S17">
        <f>VLOOKUP(S16,Note!$A$1:$B$26,2,FALSE)</f>
        <v>4</v>
      </c>
      <c r="T17">
        <f>VLOOKUP(T16,Note!$A$1:$B$26,2,FALSE)</f>
        <v>7</v>
      </c>
      <c r="U17">
        <f>VLOOKUP(U16,Note!$A$1:$B$26,2,FALSE)</f>
        <v>10</v>
      </c>
      <c r="W17">
        <f>VLOOKUP(W16,Note!$A$1:$B$26,2,FALSE)</f>
        <v>5</v>
      </c>
      <c r="X17">
        <f>VLOOKUP(X16,Note!$A$1:$B$26,2,FALSE)</f>
        <v>8</v>
      </c>
      <c r="Y17">
        <f>VLOOKUP(Y16,Note!$A$1:$B$26,2,FALSE)</f>
        <v>11</v>
      </c>
      <c r="AA17">
        <f>VLOOKUP(AA16,Note!$A$1:$B$26,2,FALSE)</f>
        <v>6</v>
      </c>
      <c r="AB17">
        <f>VLOOKUP(AB16,Note!$A$1:$B$26,2,FALSE)</f>
        <v>9</v>
      </c>
      <c r="AC17">
        <f>VLOOKUP(AC16,Note!$A$1:$B$26,2,FALSE)</f>
        <v>0</v>
      </c>
      <c r="AE17">
        <f>VLOOKUP(AE16,Note!$A$1:$B$26,2,FALSE)</f>
        <v>7</v>
      </c>
      <c r="AF17">
        <f>VLOOKUP(AF16,Note!$A$1:$B$26,2,FALSE)</f>
        <v>10</v>
      </c>
      <c r="AG17">
        <f>VLOOKUP(AG16,Note!$A$1:$B$26,2,FALSE)</f>
        <v>1</v>
      </c>
      <c r="AI17">
        <f>VLOOKUP(AI16,Note!$A$1:$B$26,2,FALSE)</f>
        <v>8</v>
      </c>
      <c r="AJ17">
        <f>VLOOKUP(AJ16,Note!$A$1:$B$26,2,FALSE)</f>
        <v>11</v>
      </c>
      <c r="AK17">
        <f>VLOOKUP(AK16,Note!$A$1:$B$26,2,FALSE)</f>
        <v>2</v>
      </c>
      <c r="AM17">
        <f>VLOOKUP(AM16,Note!$A$1:$B$26,2,FALSE)</f>
        <v>9</v>
      </c>
      <c r="AN17">
        <f>VLOOKUP(AN16,Note!$A$1:$B$26,2,FALSE)</f>
        <v>0</v>
      </c>
      <c r="AO17">
        <f>VLOOKUP(AO16,Note!$A$1:$B$26,2,FALSE)</f>
        <v>3</v>
      </c>
      <c r="AQ17">
        <f>VLOOKUP(AQ16,Note!$A$1:$B$26,2,FALSE)</f>
        <v>10</v>
      </c>
      <c r="AR17">
        <f>VLOOKUP(AR16,Note!$A$1:$B$26,2,FALSE)</f>
        <v>1</v>
      </c>
      <c r="AS17">
        <f>VLOOKUP(AS16,Note!$A$1:$B$26,2,FALSE)</f>
        <v>4</v>
      </c>
      <c r="AU17">
        <f>VLOOKUP(AU16,Note!$A$1:$B$26,2,FALSE)</f>
        <v>11</v>
      </c>
      <c r="AV17">
        <f>VLOOKUP(AV16,Note!$A$1:$B$26,2,FALSE)</f>
        <v>2</v>
      </c>
      <c r="AW17">
        <f>VLOOKUP(AW16,Note!$A$1:$B$26,2,FALSE)</f>
        <v>5</v>
      </c>
    </row>
    <row r="18" spans="1:49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>
        <f t="shared" ref="F18:F20" si="22">B18</f>
        <v>0</v>
      </c>
      <c r="G18" s="3">
        <f>VLOOKUP(ABS(F18-G17),Note!$E$1:$F$25,2,FALSE)</f>
        <v>1</v>
      </c>
      <c r="H18" s="3">
        <f>VLOOKUP(ABS(F18-H17),Note!$E$1:$F$25,2,FALSE)</f>
        <v>0</v>
      </c>
      <c r="I18" s="3">
        <f>VLOOKUP(ABS(F18-I17),Note!$E$1:$F$25,2,FALSE)</f>
        <v>0</v>
      </c>
      <c r="J18">
        <f t="shared" ref="J18:J20" si="23">B18</f>
        <v>0</v>
      </c>
      <c r="K18" s="3">
        <f>VLOOKUP(ABS(J18-K17),Note!$E$1:$F$25,2,FALSE)</f>
        <v>0</v>
      </c>
      <c r="L18" s="3">
        <f>VLOOKUP(ABS(J18-L17),Note!$E$1:$F$25,2,FALSE)</f>
        <v>0</v>
      </c>
      <c r="M18" s="3">
        <f>VLOOKUP(ABS(J18-M17),Note!$E$1:$F$25,2,FALSE)</f>
        <v>0</v>
      </c>
      <c r="N18">
        <f t="shared" ref="N18:N20" si="24">J18</f>
        <v>0</v>
      </c>
      <c r="O18" s="3">
        <f>VLOOKUP(ABS(N18-O17),Note!$E$1:$F$25,2,FALSE)</f>
        <v>0</v>
      </c>
      <c r="P18" s="3">
        <f>VLOOKUP(ABS(N18-P17),Note!$E$1:$F$25,2,FALSE)</f>
        <v>0</v>
      </c>
      <c r="Q18" s="3">
        <f>VLOOKUP(ABS(N18-Q17),Note!$E$1:$F$25,2,FALSE)</f>
        <v>0</v>
      </c>
      <c r="R18">
        <f t="shared" ref="R18:R20" si="25">N18</f>
        <v>0</v>
      </c>
      <c r="S18" s="3">
        <f>VLOOKUP(ABS(R18-S17),Note!$E$1:$F$25,2,FALSE)</f>
        <v>0</v>
      </c>
      <c r="T18" s="3">
        <f>VLOOKUP(ABS(R18-T17),Note!$E$1:$F$25,2,FALSE)</f>
        <v>0</v>
      </c>
      <c r="U18" s="3">
        <f>VLOOKUP(ABS(R18-U17),Note!$E$1:$F$25,2,FALSE)</f>
        <v>0</v>
      </c>
      <c r="V18">
        <f t="shared" ref="V18:V20" si="26">R18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1</v>
      </c>
      <c r="Z18">
        <f t="shared" ref="Z18:Z20" si="27">V18</f>
        <v>0</v>
      </c>
      <c r="AA18" s="3">
        <f>VLOOKUP(ABS(Z18-AA17),Note!$E$1:$F$25,2,FALSE)</f>
        <v>0</v>
      </c>
      <c r="AB18" s="3">
        <f>VLOOKUP(ABS(Z18-AB17),Note!$E$1:$F$25,2,FALSE)</f>
        <v>0</v>
      </c>
      <c r="AC18" s="3">
        <f>VLOOKUP(ABS(Z18-AC17),Note!$E$1:$F$25,2,FALSE)</f>
        <v>0</v>
      </c>
      <c r="AD18">
        <f t="shared" ref="AD18:AD20" si="28">Z18</f>
        <v>0</v>
      </c>
      <c r="AE18" s="3">
        <f>VLOOKUP(ABS(AD18-AE17),Note!$E$1:$F$25,2,FALSE)</f>
        <v>0</v>
      </c>
      <c r="AF18" s="3">
        <f>VLOOKUP(ABS(AD18-AF17),Note!$E$1:$F$25,2,FALSE)</f>
        <v>0</v>
      </c>
      <c r="AG18" s="3">
        <f>VLOOKUP(ABS(AD18-AG17),Note!$E$1:$F$25,2,FALSE)</f>
        <v>1</v>
      </c>
      <c r="AH18">
        <f t="shared" ref="AH18:AH20" si="29">AD18</f>
        <v>0</v>
      </c>
      <c r="AI18" s="3">
        <f>VLOOKUP(ABS(AH18-AI17),Note!$E$1:$F$25,2,FALSE)</f>
        <v>0</v>
      </c>
      <c r="AJ18" s="3">
        <f>VLOOKUP(ABS(AH18-AJ17),Note!$E$1:$F$25,2,FALSE)</f>
        <v>1</v>
      </c>
      <c r="AK18" s="3">
        <f>VLOOKUP(ABS(AH18-AK17),Note!$E$1:$F$25,2,FALSE)</f>
        <v>0</v>
      </c>
      <c r="AL18">
        <f t="shared" ref="AL18:AL20" si="30">AH18</f>
        <v>0</v>
      </c>
      <c r="AM18" s="3">
        <f>VLOOKUP(ABS(AL18-AM17),Note!$E$1:$F$25,2,FALSE)</f>
        <v>0</v>
      </c>
      <c r="AN18" s="3">
        <f>VLOOKUP(ABS(AL18-AN17),Note!$E$1:$F$25,2,FALSE)</f>
        <v>0</v>
      </c>
      <c r="AO18" s="3">
        <f>VLOOKUP(ABS(AL18-AO17),Note!$E$1:$F$25,2,FALSE)</f>
        <v>0</v>
      </c>
      <c r="AP18">
        <f t="shared" ref="AP18:AP20" si="31">AL18</f>
        <v>0</v>
      </c>
      <c r="AQ18" s="3">
        <f>VLOOKUP(ABS(AP18-AQ17),Note!$E$1:$F$25,2,FALSE)</f>
        <v>0</v>
      </c>
      <c r="AR18" s="3">
        <f>VLOOKUP(ABS(AP18-AR17),Note!$E$1:$F$25,2,FALSE)</f>
        <v>1</v>
      </c>
      <c r="AS18" s="3">
        <f>VLOOKUP(ABS(AP18-AS17),Note!$E$1:$F$25,2,FALSE)</f>
        <v>0</v>
      </c>
      <c r="AT18">
        <f t="shared" ref="AT18:AT20" si="32">AP18</f>
        <v>0</v>
      </c>
      <c r="AU18" s="3">
        <f>VLOOKUP(ABS(AT18-AU17),Note!$E$1:$F$25,2,FALSE)</f>
        <v>1</v>
      </c>
      <c r="AV18" s="3">
        <f>VLOOKUP(ABS(AT18-AV17),Note!$E$1:$F$25,2,FALSE)</f>
        <v>0</v>
      </c>
      <c r="AW18" s="3">
        <f>VLOOKUP(ABS(AT18-AW17),Note!$E$1:$F$25,2,FALSE)</f>
        <v>0</v>
      </c>
    </row>
    <row r="19" spans="1:49">
      <c r="A19" t="str">
        <f>VLOOKUP(まとめ3!$A$1&amp;"aug",Chords!$A$2:$D$188,2,FALSE)</f>
        <v>E</v>
      </c>
      <c r="B19">
        <f>VLOOKUP(A19,Note!$A$1:$B$26,2,FALSE)</f>
        <v>4</v>
      </c>
      <c r="C19" s="3">
        <f>VLOOKUP(ABS(B19-C17),Note!$E$1:$F$25,2,FALSE)</f>
        <v>0</v>
      </c>
      <c r="D19" s="3">
        <f>VLOOKUP(ABS(B19-D17),Note!$E$1:$F$25,2,FALSE)</f>
        <v>1</v>
      </c>
      <c r="E19" s="3">
        <f>VLOOKUP(ABS(B19-E17),Note!$E$1:$F$25,2,FALSE)</f>
        <v>0</v>
      </c>
      <c r="F19">
        <f t="shared" si="22"/>
        <v>4</v>
      </c>
      <c r="G19" s="3">
        <f>VLOOKUP(ABS(F19-G17),Note!$E$1:$F$25,2,FALSE)</f>
        <v>0</v>
      </c>
      <c r="H19" s="3">
        <f>VLOOKUP(ABS(F19-H17),Note!$E$1:$F$25,2,FALSE)</f>
        <v>0</v>
      </c>
      <c r="I19" s="3">
        <f>VLOOKUP(ABS(F19-I17),Note!$E$1:$F$25,2,FALSE)</f>
        <v>0</v>
      </c>
      <c r="J19">
        <f t="shared" si="23"/>
        <v>4</v>
      </c>
      <c r="K19" s="3">
        <f>VLOOKUP(ABS(J19-K17),Note!$E$1:$F$25,2,FALSE)</f>
        <v>0</v>
      </c>
      <c r="L19" s="3">
        <f>VLOOKUP(ABS(J19-L17),Note!$E$1:$F$25,2,FALSE)</f>
        <v>1</v>
      </c>
      <c r="M19" s="3">
        <f>VLOOKUP(ABS(J19-M17),Note!$E$1:$F$25,2,FALSE)</f>
        <v>0</v>
      </c>
      <c r="N19">
        <f t="shared" si="24"/>
        <v>4</v>
      </c>
      <c r="O19" s="3">
        <f>VLOOKUP(ABS(N19-O17),Note!$E$1:$F$25,2,FALSE)</f>
        <v>1</v>
      </c>
      <c r="P19" s="3">
        <f>VLOOKUP(ABS(N19-P17),Note!$E$1:$F$25,2,FALSE)</f>
        <v>0</v>
      </c>
      <c r="Q19" s="3">
        <f>VLOOKUP(ABS(N19-Q17),Note!$E$1:$F$25,2,FALSE)</f>
        <v>0</v>
      </c>
      <c r="R19">
        <f t="shared" si="25"/>
        <v>4</v>
      </c>
      <c r="S19" s="3">
        <f>VLOOKUP(ABS(R19-S17),Note!$E$1:$F$25,2,FALSE)</f>
        <v>0</v>
      </c>
      <c r="T19" s="3">
        <f>VLOOKUP(ABS(R19-T17),Note!$E$1:$F$25,2,FALSE)</f>
        <v>0</v>
      </c>
      <c r="U19" s="3">
        <f>VLOOKUP(ABS(R19-U17),Note!$E$1:$F$25,2,FALSE)</f>
        <v>0</v>
      </c>
      <c r="V19">
        <f t="shared" si="26"/>
        <v>4</v>
      </c>
      <c r="W19" s="3">
        <f>VLOOKUP(ABS(V19-W17),Note!$E$1:$F$25,2,FALSE)</f>
        <v>1</v>
      </c>
      <c r="X19" s="3">
        <f>VLOOKUP(ABS(V19-X17),Note!$E$1:$F$25,2,FALSE)</f>
        <v>0</v>
      </c>
      <c r="Y19" s="3">
        <f>VLOOKUP(ABS(V19-Y17),Note!$E$1:$F$25,2,FALSE)</f>
        <v>0</v>
      </c>
      <c r="Z19">
        <f t="shared" si="27"/>
        <v>4</v>
      </c>
      <c r="AA19" s="3">
        <f>VLOOKUP(ABS(Z19-AA17),Note!$E$1:$F$25,2,FALSE)</f>
        <v>0</v>
      </c>
      <c r="AB19" s="3">
        <f>VLOOKUP(ABS(Z19-AB17),Note!$E$1:$F$25,2,FALSE)</f>
        <v>0</v>
      </c>
      <c r="AC19" s="3">
        <f>VLOOKUP(ABS(Z19-AC17),Note!$E$1:$F$25,2,FALSE)</f>
        <v>0</v>
      </c>
      <c r="AD19">
        <f t="shared" si="28"/>
        <v>4</v>
      </c>
      <c r="AE19" s="3">
        <f>VLOOKUP(ABS(AD19-AE17),Note!$E$1:$F$25,2,FALSE)</f>
        <v>0</v>
      </c>
      <c r="AF19" s="3">
        <f>VLOOKUP(ABS(AD19-AF17),Note!$E$1:$F$25,2,FALSE)</f>
        <v>0</v>
      </c>
      <c r="AG19" s="3">
        <f>VLOOKUP(ABS(AD19-AG17),Note!$E$1:$F$25,2,FALSE)</f>
        <v>0</v>
      </c>
      <c r="AH19">
        <f t="shared" si="29"/>
        <v>4</v>
      </c>
      <c r="AI19" s="3">
        <f>VLOOKUP(ABS(AH19-AI17),Note!$E$1:$F$25,2,FALSE)</f>
        <v>0</v>
      </c>
      <c r="AJ19" s="3">
        <f>VLOOKUP(ABS(AH19-AJ17),Note!$E$1:$F$25,2,FALSE)</f>
        <v>0</v>
      </c>
      <c r="AK19" s="3">
        <f>VLOOKUP(ABS(AH19-AK17),Note!$E$1:$F$25,2,FALSE)</f>
        <v>0</v>
      </c>
      <c r="AL19">
        <f t="shared" si="30"/>
        <v>4</v>
      </c>
      <c r="AM19" s="3">
        <f>VLOOKUP(ABS(AL19-AM17),Note!$E$1:$F$25,2,FALSE)</f>
        <v>0</v>
      </c>
      <c r="AN19" s="3">
        <f>VLOOKUP(ABS(AL19-AN17),Note!$E$1:$F$25,2,FALSE)</f>
        <v>0</v>
      </c>
      <c r="AO19" s="3">
        <f>VLOOKUP(ABS(AL19-AO17),Note!$E$1:$F$25,2,FALSE)</f>
        <v>1</v>
      </c>
      <c r="AP19">
        <f t="shared" si="31"/>
        <v>4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0</v>
      </c>
      <c r="AT19">
        <f t="shared" si="32"/>
        <v>4</v>
      </c>
      <c r="AU19" s="3">
        <f>VLOOKUP(ABS(AT19-AU17),Note!$E$1:$F$25,2,FALSE)</f>
        <v>0</v>
      </c>
      <c r="AV19" s="3">
        <f>VLOOKUP(ABS(AT19-AV17),Note!$E$1:$F$25,2,FALSE)</f>
        <v>0</v>
      </c>
      <c r="AW19" s="3">
        <f>VLOOKUP(ABS(AT19-AW17),Note!$E$1:$F$25,2,FALSE)</f>
        <v>1</v>
      </c>
    </row>
    <row r="20" spans="1:49">
      <c r="A20" t="str">
        <f>VLOOKUP(まとめ3!$A$1&amp;"aug",Chords!$A$2:$D$188,3,FALSE)</f>
        <v>G#</v>
      </c>
      <c r="B20">
        <f>VLOOKUP(A20,Note!$A$1:$B$26,2,FALSE)</f>
        <v>8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0</v>
      </c>
      <c r="F20">
        <f t="shared" si="22"/>
        <v>8</v>
      </c>
      <c r="G20" s="3">
        <f>VLOOKUP(ABS(F20-G17),Note!$E$1:$F$25,2,FALSE)</f>
        <v>0</v>
      </c>
      <c r="H20" s="3">
        <f>VLOOKUP(ABS(F20-H17),Note!$E$1:$F$25,2,FALSE)</f>
        <v>0</v>
      </c>
      <c r="I20" s="3">
        <f>VLOOKUP(ABS(F20-I17),Note!$E$1:$F$25,2,FALSE)</f>
        <v>1</v>
      </c>
      <c r="J20">
        <f t="shared" si="23"/>
        <v>8</v>
      </c>
      <c r="K20" s="3">
        <f>VLOOKUP(ABS(J20-K17),Note!$E$1:$F$25,2,FALSE)</f>
        <v>0</v>
      </c>
      <c r="L20" s="3">
        <f>VLOOKUP(ABS(J20-L17),Note!$E$1:$F$25,2,FALSE)</f>
        <v>0</v>
      </c>
      <c r="M20" s="3">
        <f>VLOOKUP(ABS(J20-M17),Note!$E$1:$F$25,2,FALSE)</f>
        <v>0</v>
      </c>
      <c r="N20">
        <f t="shared" si="24"/>
        <v>8</v>
      </c>
      <c r="O20" s="3">
        <f>VLOOKUP(ABS(N20-O17),Note!$E$1:$F$25,2,FALSE)</f>
        <v>0</v>
      </c>
      <c r="P20" s="3">
        <f>VLOOKUP(ABS(N20-P17),Note!$E$1:$F$25,2,FALSE)</f>
        <v>0</v>
      </c>
      <c r="Q20" s="3">
        <f>VLOOKUP(ABS(N20-Q17),Note!$E$1:$F$25,2,FALSE)</f>
        <v>1</v>
      </c>
      <c r="R20">
        <f t="shared" si="25"/>
        <v>8</v>
      </c>
      <c r="S20" s="3">
        <f>VLOOKUP(ABS(R20-S17),Note!$E$1:$F$25,2,FALSE)</f>
        <v>0</v>
      </c>
      <c r="T20" s="3">
        <f>VLOOKUP(ABS(R20-T17),Note!$E$1:$F$25,2,FALSE)</f>
        <v>1</v>
      </c>
      <c r="U20" s="3">
        <f>VLOOKUP(ABS(R20-U17),Note!$E$1:$F$25,2,FALSE)</f>
        <v>0</v>
      </c>
      <c r="V20">
        <f t="shared" si="26"/>
        <v>8</v>
      </c>
      <c r="W20" s="3">
        <f>VLOOKUP(ABS(V20-W17),Note!$E$1:$F$25,2,FALSE)</f>
        <v>0</v>
      </c>
      <c r="X20" s="3">
        <f>VLOOKUP(ABS(V20-X17),Note!$E$1:$F$25,2,FALSE)</f>
        <v>0</v>
      </c>
      <c r="Y20" s="3">
        <f>VLOOKUP(ABS(V20-Y17),Note!$E$1:$F$25,2,FALSE)</f>
        <v>0</v>
      </c>
      <c r="Z20">
        <f t="shared" si="27"/>
        <v>8</v>
      </c>
      <c r="AA20" s="3">
        <f>VLOOKUP(ABS(Z20-AA17),Note!$E$1:$F$25,2,FALSE)</f>
        <v>0</v>
      </c>
      <c r="AB20" s="3">
        <f>VLOOKUP(ABS(Z20-AB17),Note!$E$1:$F$25,2,FALSE)</f>
        <v>1</v>
      </c>
      <c r="AC20" s="3">
        <f>VLOOKUP(ABS(Z20-AC17),Note!$E$1:$F$25,2,FALSE)</f>
        <v>0</v>
      </c>
      <c r="AD20">
        <f t="shared" si="28"/>
        <v>8</v>
      </c>
      <c r="AE20" s="3">
        <f>VLOOKUP(ABS(AD20-AE17),Note!$E$1:$F$25,2,FALSE)</f>
        <v>1</v>
      </c>
      <c r="AF20" s="3">
        <f>VLOOKUP(ABS(AD20-AF17),Note!$E$1:$F$25,2,FALSE)</f>
        <v>0</v>
      </c>
      <c r="AG20" s="3">
        <f>VLOOKUP(ABS(AD20-AG17),Note!$E$1:$F$25,2,FALSE)</f>
        <v>0</v>
      </c>
      <c r="AH20">
        <f t="shared" si="29"/>
        <v>8</v>
      </c>
      <c r="AI20" s="3">
        <f>VLOOKUP(ABS(AH20-AI17),Note!$E$1:$F$25,2,FALSE)</f>
        <v>0</v>
      </c>
      <c r="AJ20" s="3">
        <f>VLOOKUP(ABS(AH20-AJ17),Note!$E$1:$F$25,2,FALSE)</f>
        <v>0</v>
      </c>
      <c r="AK20" s="3">
        <f>VLOOKUP(ABS(AH20-AK17),Note!$E$1:$F$25,2,FALSE)</f>
        <v>0</v>
      </c>
      <c r="AL20">
        <f t="shared" si="30"/>
        <v>8</v>
      </c>
      <c r="AM20" s="3">
        <f>VLOOKUP(ABS(AL20-AM17),Note!$E$1:$F$25,2,FALSE)</f>
        <v>1</v>
      </c>
      <c r="AN20" s="3">
        <f>VLOOKUP(ABS(AL20-AN17),Note!$E$1:$F$25,2,FALSE)</f>
        <v>0</v>
      </c>
      <c r="AO20" s="3">
        <f>VLOOKUP(ABS(AL20-AO17),Note!$E$1:$F$25,2,FALSE)</f>
        <v>0</v>
      </c>
      <c r="AP20">
        <f t="shared" si="31"/>
        <v>8</v>
      </c>
      <c r="AQ20" s="3">
        <f>VLOOKUP(ABS(AP20-AQ17),Note!$E$1:$F$25,2,FALSE)</f>
        <v>0</v>
      </c>
      <c r="AR20" s="3">
        <f>VLOOKUP(ABS(AP20-AR17),Note!$E$1:$F$25,2,FALSE)</f>
        <v>0</v>
      </c>
      <c r="AS20" s="3">
        <f>VLOOKUP(ABS(AP20-AS17),Note!$E$1:$F$25,2,FALSE)</f>
        <v>0</v>
      </c>
      <c r="AT20">
        <f t="shared" si="32"/>
        <v>8</v>
      </c>
      <c r="AU20" s="3">
        <f>VLOOKUP(ABS(AT20-AU17),Note!$E$1:$F$25,2,FALSE)</f>
        <v>0</v>
      </c>
      <c r="AV20" s="3">
        <f>VLOOKUP(ABS(AT20-AV17),Note!$E$1:$F$25,2,FALSE)</f>
        <v>0</v>
      </c>
      <c r="AW20" s="3">
        <f>VLOOKUP(ABS(AT20-AW17),Note!$E$1:$F$25,2,FALSE)</f>
        <v>0</v>
      </c>
    </row>
    <row r="21" spans="4:48">
      <c r="D21">
        <f>SUM(C18:C20,D18:D20,E18:E20)</f>
        <v>1</v>
      </c>
      <c r="H21">
        <f>SUM(G18:G20,H18:H20,I18:I20)</f>
        <v>2</v>
      </c>
      <c r="L21">
        <f>SUM(K18:K20,L18:L20,M18:M20)</f>
        <v>1</v>
      </c>
      <c r="P21">
        <f>SUM(O18:O20,P18:P20,Q18:Q20)</f>
        <v>2</v>
      </c>
      <c r="T21">
        <f>SUM(S18:S20,T18:T20,U18:U20)</f>
        <v>1</v>
      </c>
      <c r="X21">
        <f>SUM(W18:W20,X18:X20,Y18:Y20)</f>
        <v>2</v>
      </c>
      <c r="AB21">
        <f>SUM(AA18:AA20,AB18:AB20,AC18:AC20)</f>
        <v>1</v>
      </c>
      <c r="AF21">
        <f>SUM(AE18:AE20,AF18:AF20,AG18:AG20)</f>
        <v>2</v>
      </c>
      <c r="AJ21">
        <f>SUM(AI18:AI20,AJ18:AJ20,AK18:AK20)</f>
        <v>1</v>
      </c>
      <c r="AN21">
        <f>SUM(AM18:AM20,AN18:AN20,AO18:AO20)</f>
        <v>2</v>
      </c>
      <c r="AR21">
        <f>SUM(AQ18:AQ20,AR18:AR20,AS18:AS20)</f>
        <v>1</v>
      </c>
      <c r="AV21">
        <f>SUM(AU18:AU20,AV18:AV20,AW18:AW20)</f>
        <v>2</v>
      </c>
    </row>
    <row r="22" spans="1:49">
      <c r="A22" s="1" t="str">
        <f>D28&amp;H28&amp;L28&amp;P28&amp;T28&amp;X28&amp;AB28&amp;AF28&amp;AJ28&amp;AN28&amp;AR28&amp;AV28</f>
        <v>0303／／／／／／／／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382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3:50">
      <c r="C23" t="s">
        <v>0</v>
      </c>
      <c r="D23" t="s">
        <v>5</v>
      </c>
      <c r="E23" t="s">
        <v>49</v>
      </c>
      <c r="G23" t="s">
        <v>38</v>
      </c>
      <c r="H23" t="s">
        <v>6</v>
      </c>
      <c r="I23" t="s">
        <v>10</v>
      </c>
      <c r="K23" t="s">
        <v>3</v>
      </c>
      <c r="L23" t="s">
        <v>45</v>
      </c>
      <c r="M23" t="s">
        <v>11</v>
      </c>
      <c r="O23" t="s">
        <v>42</v>
      </c>
      <c r="P23" t="s">
        <v>8</v>
      </c>
      <c r="Q23" t="s">
        <v>12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3:50">
      <c r="C24">
        <f>VLOOKUP(C23,Note!$A$1:$B$26,2,FALSE)</f>
        <v>0</v>
      </c>
      <c r="D24">
        <f>VLOOKUP(D23,Note!$A$1:$B$26,2,FALSE)</f>
        <v>4</v>
      </c>
      <c r="E24">
        <f>VLOOKUP(E23,Note!$A$1:$B$26,2,FALSE)</f>
        <v>8</v>
      </c>
      <c r="G24">
        <f>VLOOKUP(G23,Note!$A$1:$B$26,2,FALSE)</f>
        <v>1</v>
      </c>
      <c r="H24">
        <f>VLOOKUP(H23,Note!$A$1:$B$26,2,FALSE)</f>
        <v>5</v>
      </c>
      <c r="I24">
        <f>VLOOKUP(I23,Note!$A$1:$B$26,2,FALSE)</f>
        <v>9</v>
      </c>
      <c r="K24">
        <f>VLOOKUP(K23,Note!$A$1:$B$26,2,FALSE)</f>
        <v>2</v>
      </c>
      <c r="L24">
        <f>VLOOKUP(L23,Note!$A$1:$B$26,2,FALSE)</f>
        <v>6</v>
      </c>
      <c r="M24">
        <f>VLOOKUP(M23,Note!$A$1:$B$26,2,FALSE)</f>
        <v>10</v>
      </c>
      <c r="O24">
        <f>VLOOKUP(O23,Note!$A$1:$B$26,2,FALSE)</f>
        <v>3</v>
      </c>
      <c r="P24">
        <f>VLOOKUP(P23,Note!$A$1:$B$26,2,FALSE)</f>
        <v>7</v>
      </c>
      <c r="Q24">
        <f>VLOOKUP(Q23,Note!$A$1:$B$26,2,FALSE)</f>
        <v>11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1:50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>
        <f t="shared" ref="F25:F27" si="33">B25</f>
        <v>0</v>
      </c>
      <c r="G25" s="3">
        <f>VLOOKUP(ABS(F25-G24),Note!$E$1:$F$25,2,FALSE)</f>
        <v>1</v>
      </c>
      <c r="H25" s="3">
        <f>VLOOKUP(ABS(F25-H24),Note!$E$1:$F$25,2,FALSE)</f>
        <v>0</v>
      </c>
      <c r="I25" s="3">
        <f>VLOOKUP(ABS(F25-I24),Note!$E$1:$F$25,2,FALSE)</f>
        <v>0</v>
      </c>
      <c r="J25">
        <f t="shared" ref="J25:J27" si="34">B25</f>
        <v>0</v>
      </c>
      <c r="K25" s="3">
        <f>VLOOKUP(ABS(J25-K24),Note!$E$1:$F$25,2,FALSE)</f>
        <v>0</v>
      </c>
      <c r="L25" s="3">
        <f>VLOOKUP(ABS(J25-L24),Note!$E$1:$F$25,2,FALSE)</f>
        <v>0</v>
      </c>
      <c r="M25" s="3">
        <f>VLOOKUP(ABS(J25-M24),Note!$E$1:$F$25,2,FALSE)</f>
        <v>0</v>
      </c>
      <c r="N25">
        <f t="shared" ref="N25:N27" si="35">J25</f>
        <v>0</v>
      </c>
      <c r="O25" s="3">
        <f>VLOOKUP(ABS(N25-O24),Note!$E$1:$F$25,2,FALSE)</f>
        <v>0</v>
      </c>
      <c r="P25" s="3">
        <f>VLOOKUP(ABS(N25-P24),Note!$E$1:$F$25,2,FALSE)</f>
        <v>0</v>
      </c>
      <c r="Q25" s="3">
        <f>VLOOKUP(ABS(N25-Q24),Note!$E$1:$F$25,2,FALSE)</f>
        <v>1</v>
      </c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1:50">
      <c r="A26" t="str">
        <f>VLOOKUP(まとめ3!$A$1&amp;"aug",Chords!$A$2:$D$188,2,FALSE)</f>
        <v>E</v>
      </c>
      <c r="B26">
        <f>VLOOKUP(A26,Note!$A$1:$B$26,2,FALSE)</f>
        <v>4</v>
      </c>
      <c r="C26" s="3">
        <f>VLOOKUP(ABS(B26-C24),Note!$E$1:$F$25,2,FALSE)</f>
        <v>0</v>
      </c>
      <c r="D26" s="3">
        <f>VLOOKUP(ABS(B26-D24),Note!$E$1:$F$25,2,FALSE)</f>
        <v>0</v>
      </c>
      <c r="E26" s="3">
        <f>VLOOKUP(ABS(B26-E24),Note!$E$1:$F$25,2,FALSE)</f>
        <v>0</v>
      </c>
      <c r="F26">
        <f t="shared" si="33"/>
        <v>4</v>
      </c>
      <c r="G26" s="3">
        <f>VLOOKUP(ABS(F26-G24),Note!$E$1:$F$25,2,FALSE)</f>
        <v>0</v>
      </c>
      <c r="H26" s="3">
        <f>VLOOKUP(ABS(F26-H24),Note!$E$1:$F$25,2,FALSE)</f>
        <v>1</v>
      </c>
      <c r="I26" s="3">
        <f>VLOOKUP(ABS(F26-I24),Note!$E$1:$F$25,2,FALSE)</f>
        <v>0</v>
      </c>
      <c r="J26">
        <f t="shared" si="34"/>
        <v>4</v>
      </c>
      <c r="K26" s="3">
        <f>VLOOKUP(ABS(J26-K24),Note!$E$1:$F$25,2,FALSE)</f>
        <v>0</v>
      </c>
      <c r="L26" s="3">
        <f>VLOOKUP(ABS(J26-L24),Note!$E$1:$F$25,2,FALSE)</f>
        <v>0</v>
      </c>
      <c r="M26" s="3">
        <f>VLOOKUP(ABS(J26-M24),Note!$E$1:$F$25,2,FALSE)</f>
        <v>0</v>
      </c>
      <c r="N26">
        <f t="shared" si="35"/>
        <v>4</v>
      </c>
      <c r="O26" s="3">
        <f>VLOOKUP(ABS(N26-O24),Note!$E$1:$F$25,2,FALSE)</f>
        <v>1</v>
      </c>
      <c r="P26" s="3">
        <f>VLOOKUP(ABS(N26-P24),Note!$E$1:$F$25,2,FALSE)</f>
        <v>0</v>
      </c>
      <c r="Q26" s="3">
        <f>VLOOKUP(ABS(N26-Q24),Note!$E$1:$F$25,2,FALSE)</f>
        <v>0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</row>
    <row r="27" spans="1:50">
      <c r="A27" t="str">
        <f>VLOOKUP(まとめ3!$A$1&amp;"aug",Chords!$A$2:$D$188,3,FALSE)</f>
        <v>G#</v>
      </c>
      <c r="B27">
        <f>VLOOKUP(A27,Note!$A$1:$B$26,2,FALSE)</f>
        <v>8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0</v>
      </c>
      <c r="F27">
        <f t="shared" si="33"/>
        <v>8</v>
      </c>
      <c r="G27" s="3">
        <f>VLOOKUP(ABS(F27-G24),Note!$E$1:$F$25,2,FALSE)</f>
        <v>0</v>
      </c>
      <c r="H27" s="3">
        <f>VLOOKUP(ABS(F27-H24),Note!$E$1:$F$25,2,FALSE)</f>
        <v>0</v>
      </c>
      <c r="I27" s="3">
        <f>VLOOKUP(ABS(F27-I24),Note!$E$1:$F$25,2,FALSE)</f>
        <v>1</v>
      </c>
      <c r="J27">
        <f t="shared" si="34"/>
        <v>8</v>
      </c>
      <c r="K27" s="3">
        <f>VLOOKUP(ABS(J27-K24),Note!$E$1:$F$25,2,FALSE)</f>
        <v>0</v>
      </c>
      <c r="L27" s="3">
        <f>VLOOKUP(ABS(J27-L24),Note!$E$1:$F$25,2,FALSE)</f>
        <v>0</v>
      </c>
      <c r="M27" s="3">
        <f>VLOOKUP(ABS(J27-M24),Note!$E$1:$F$25,2,FALSE)</f>
        <v>0</v>
      </c>
      <c r="N27">
        <f t="shared" si="35"/>
        <v>8</v>
      </c>
      <c r="O27" s="3">
        <f>VLOOKUP(ABS(N27-O24),Note!$E$1:$F$25,2,FALSE)</f>
        <v>0</v>
      </c>
      <c r="P27" s="3">
        <f>VLOOKUP(ABS(N27-P24),Note!$E$1:$F$25,2,FALSE)</f>
        <v>1</v>
      </c>
      <c r="Q27" s="3">
        <f>VLOOKUP(ABS(N27-Q24),Note!$E$1:$F$25,2,FALSE)</f>
        <v>0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</row>
    <row r="28" spans="4:48">
      <c r="D28">
        <f>SUM(C25:C27,D25:D27,E25:E27)</f>
        <v>0</v>
      </c>
      <c r="H28">
        <f>SUM(G25:G27,H25:H27,I25:I27)</f>
        <v>3</v>
      </c>
      <c r="L28">
        <f>SUM(K25:K27,L25:L27,M25:M27)</f>
        <v>0</v>
      </c>
      <c r="P28">
        <f>SUM(O25:O27,P25:P27,Q25:Q27)</f>
        <v>3</v>
      </c>
      <c r="T28" t="s">
        <v>370</v>
      </c>
      <c r="X28" t="s">
        <v>370</v>
      </c>
      <c r="AB28" t="s">
        <v>370</v>
      </c>
      <c r="AF28" t="s">
        <v>370</v>
      </c>
      <c r="AJ28" t="s">
        <v>370</v>
      </c>
      <c r="AN28" t="s">
        <v>370</v>
      </c>
      <c r="AR28" t="s">
        <v>370</v>
      </c>
      <c r="AV28" t="s">
        <v>370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52"/>
  <sheetViews>
    <sheetView zoomScale="85" zoomScaleNormal="85" topLeftCell="A22" workbookViewId="0">
      <selection activeCell="AN37" sqref="AN37"/>
    </sheetView>
  </sheetViews>
  <sheetFormatPr defaultColWidth="9" defaultRowHeight="19.5"/>
  <cols>
    <col min="1" max="61" width="2.88888888888889" customWidth="1"/>
  </cols>
  <sheetData>
    <row r="1" spans="1:61">
      <c r="A1" s="1" t="str">
        <f>D7&amp;I7&amp;N7&amp;S7&amp;X7&amp;AC7&amp;AH7&amp;AM7&amp;AR7&amp;AW7&amp;BB7&amp;BG7</f>
        <v>132131322213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383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0</v>
      </c>
      <c r="D2" t="s">
        <v>5</v>
      </c>
      <c r="E2" t="s">
        <v>8</v>
      </c>
      <c r="F2" t="s">
        <v>12</v>
      </c>
      <c r="H2" t="s">
        <v>39</v>
      </c>
      <c r="I2" t="s">
        <v>6</v>
      </c>
      <c r="J2" t="s">
        <v>50</v>
      </c>
      <c r="K2" t="s">
        <v>0</v>
      </c>
      <c r="M2" t="s">
        <v>3</v>
      </c>
      <c r="N2" t="s">
        <v>45</v>
      </c>
      <c r="O2" t="s">
        <v>10</v>
      </c>
      <c r="P2" t="s">
        <v>38</v>
      </c>
      <c r="R2" t="s">
        <v>42</v>
      </c>
      <c r="S2" t="s">
        <v>8</v>
      </c>
      <c r="T2" t="s">
        <v>11</v>
      </c>
      <c r="U2" t="s">
        <v>3</v>
      </c>
      <c r="W2" t="s">
        <v>5</v>
      </c>
      <c r="X2" t="s">
        <v>49</v>
      </c>
      <c r="Y2" t="s">
        <v>12</v>
      </c>
      <c r="Z2" t="s">
        <v>41</v>
      </c>
      <c r="AB2" t="s">
        <v>6</v>
      </c>
      <c r="AC2" t="s">
        <v>10</v>
      </c>
      <c r="AD2" t="s">
        <v>0</v>
      </c>
      <c r="AE2" t="s">
        <v>5</v>
      </c>
      <c r="AG2" t="s">
        <v>45</v>
      </c>
      <c r="AH2" t="s">
        <v>52</v>
      </c>
      <c r="AI2" t="s">
        <v>38</v>
      </c>
      <c r="AJ2" t="s">
        <v>48</v>
      </c>
      <c r="AL2" t="s">
        <v>8</v>
      </c>
      <c r="AM2" t="s">
        <v>12</v>
      </c>
      <c r="AN2" t="s">
        <v>3</v>
      </c>
      <c r="AO2" t="s">
        <v>45</v>
      </c>
      <c r="AQ2" t="s">
        <v>50</v>
      </c>
      <c r="AR2" t="s">
        <v>0</v>
      </c>
      <c r="AS2" t="s">
        <v>42</v>
      </c>
      <c r="AT2" t="s">
        <v>8</v>
      </c>
      <c r="AV2" t="s">
        <v>10</v>
      </c>
      <c r="AW2" t="s">
        <v>38</v>
      </c>
      <c r="AX2" t="s">
        <v>5</v>
      </c>
      <c r="AY2" t="s">
        <v>49</v>
      </c>
      <c r="BA2" t="s">
        <v>11</v>
      </c>
      <c r="BB2" t="s">
        <v>3</v>
      </c>
      <c r="BC2" t="s">
        <v>6</v>
      </c>
      <c r="BD2" t="s">
        <v>10</v>
      </c>
      <c r="BF2" t="s">
        <v>12</v>
      </c>
      <c r="BG2" t="s">
        <v>41</v>
      </c>
      <c r="BH2" t="s">
        <v>45</v>
      </c>
      <c r="BI2" t="s">
        <v>52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>
        <f t="shared" ref="G4:G6" si="0">B4</f>
        <v>0</v>
      </c>
      <c r="H4" s="3">
        <f>VLOOKUP(ABS(G4-H3),Note!$E$1:$F$25,2,FALSE)</f>
        <v>1</v>
      </c>
      <c r="I4" s="3">
        <f>VLOOKUP(ABS(G4-I3),Note!$E$1:$F$25,2,FALSE)</f>
        <v>0</v>
      </c>
      <c r="J4" s="3">
        <f>VLOOKUP(ABS(G4-J3),Note!$E$1:$F$25,2,FALSE)</f>
        <v>0</v>
      </c>
      <c r="K4" s="3">
        <f>VLOOKUP(ABS(G4-K3),Note!$E$1:$F$25,2,FALSE)</f>
        <v>0</v>
      </c>
      <c r="L4">
        <f t="shared" ref="L4:L6" si="1">G4</f>
        <v>0</v>
      </c>
      <c r="M4" s="3">
        <f>VLOOKUP(ABS(L4-M3),Note!$E$1:$F$25,2,FALSE)</f>
        <v>0</v>
      </c>
      <c r="N4" s="3">
        <f>VLOOKUP(ABS(L4-N3),Note!$E$1:$F$25,2,FALSE)</f>
        <v>0</v>
      </c>
      <c r="O4" s="3">
        <f>VLOOKUP(ABS(L4-O3),Note!$E$1:$F$25,2,FALSE)</f>
        <v>0</v>
      </c>
      <c r="P4" s="3">
        <f>VLOOKUP(ABS(L4-P3),Note!$E$1:$F$25,2,FALSE)</f>
        <v>1</v>
      </c>
      <c r="Q4">
        <f t="shared" ref="Q4:Q6" si="2">L4</f>
        <v>0</v>
      </c>
      <c r="R4" s="3">
        <f>VLOOKUP(ABS(Q4-R3),Note!$E$1:$F$25,2,FALSE)</f>
        <v>0</v>
      </c>
      <c r="S4" s="3">
        <f>VLOOKUP(ABS(Q4-S3),Note!$E$1:$F$25,2,FALSE)</f>
        <v>0</v>
      </c>
      <c r="T4" s="3">
        <f>VLOOKUP(ABS(Q4-T3),Note!$E$1:$F$25,2,FALSE)</f>
        <v>0</v>
      </c>
      <c r="U4" s="3">
        <f>VLOOKUP(ABS(Q4-U3),Note!$E$1:$F$25,2,FALSE)</f>
        <v>0</v>
      </c>
      <c r="V4">
        <f t="shared" ref="V4:V6" si="3">Q4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1</v>
      </c>
      <c r="Z4" s="3">
        <f>VLOOKUP(ABS(V4-Z3),Note!$E$1:$F$25,2,FALSE)</f>
        <v>0</v>
      </c>
      <c r="AA4">
        <f t="shared" ref="AA4:AA6" si="4">V4</f>
        <v>0</v>
      </c>
      <c r="AB4" s="3">
        <f>VLOOKUP(ABS(AA4-AB3),Note!$E$1:$F$25,2,FALSE)</f>
        <v>0</v>
      </c>
      <c r="AC4" s="3">
        <f>VLOOKUP(ABS(AA4-AC3),Note!$E$1:$F$25,2,FALSE)</f>
        <v>0</v>
      </c>
      <c r="AD4" s="3">
        <f>VLOOKUP(ABS(AA4-AD3),Note!$E$1:$F$25,2,FALSE)</f>
        <v>0</v>
      </c>
      <c r="AE4" s="3">
        <f>VLOOKUP(ABS(AA4-AE3),Note!$E$1:$F$25,2,FALSE)</f>
        <v>0</v>
      </c>
      <c r="AF4">
        <f t="shared" ref="AF4:AF6" si="5">AA4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1</v>
      </c>
      <c r="AJ4" s="3">
        <f>VLOOKUP(ABS(AF4-AJ3),Note!$E$1:$F$25,2,FALSE)</f>
        <v>0</v>
      </c>
      <c r="AK4">
        <f t="shared" ref="AK4:AK6" si="6">AF4</f>
        <v>0</v>
      </c>
      <c r="AL4" s="3">
        <f>VLOOKUP(ABS(AK4-AL3),Note!$E$1:$F$25,2,FALSE)</f>
        <v>0</v>
      </c>
      <c r="AM4" s="3">
        <f>VLOOKUP(ABS(AK4-AM3),Note!$E$1:$F$25,2,FALSE)</f>
        <v>1</v>
      </c>
      <c r="AN4" s="3">
        <f>VLOOKUP(ABS(AK4-AN3),Note!$E$1:$F$25,2,FALSE)</f>
        <v>0</v>
      </c>
      <c r="AO4" s="3">
        <f>VLOOKUP(ABS(AK4-AO3),Note!$E$1:$F$25,2,FALSE)</f>
        <v>0</v>
      </c>
      <c r="AP4">
        <f t="shared" ref="AP4:AP6" si="7">AK4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 s="3">
        <f>VLOOKUP(ABS(AP4-AT3),Note!$E$1:$F$25,2,FALSE)</f>
        <v>0</v>
      </c>
      <c r="AU4">
        <f t="shared" ref="AU4:AU6" si="8">AP4</f>
        <v>0</v>
      </c>
      <c r="AV4" s="3">
        <f>VLOOKUP(ABS(AU4-AV3),Note!$E$1:$F$25,2,FALSE)</f>
        <v>0</v>
      </c>
      <c r="AW4" s="3">
        <f>VLOOKUP(ABS(AU4-AW3),Note!$E$1:$F$25,2,FALSE)</f>
        <v>1</v>
      </c>
      <c r="AX4" s="3">
        <f>VLOOKUP(ABS(AU4-AX3),Note!$E$1:$F$25,2,FALSE)</f>
        <v>0</v>
      </c>
      <c r="AY4" s="3">
        <f>VLOOKUP(ABS(AU4-AY3),Note!$E$1:$F$25,2,FALSE)</f>
        <v>0</v>
      </c>
      <c r="AZ4">
        <f t="shared" ref="AZ4:AZ6" si="9">AU4</f>
        <v>0</v>
      </c>
      <c r="BA4" s="3">
        <f>VLOOKUP(ABS(AZ4-BA3),Note!$E$1:$F$25,2,FALSE)</f>
        <v>0</v>
      </c>
      <c r="BB4" s="3">
        <f>VLOOKUP(ABS(AZ4-BB3),Note!$E$1:$F$25,2,FALSE)</f>
        <v>0</v>
      </c>
      <c r="BC4" s="3">
        <f>VLOOKUP(ABS(AZ4-BC3),Note!$E$1:$F$25,2,FALSE)</f>
        <v>0</v>
      </c>
      <c r="BD4" s="3">
        <f>VLOOKUP(ABS(AZ4-BD3),Note!$E$1:$F$25,2,FALSE)</f>
        <v>0</v>
      </c>
      <c r="BE4">
        <f t="shared" ref="BE4:BE6" si="10">AZ4</f>
        <v>0</v>
      </c>
      <c r="BF4" s="3">
        <f>VLOOKUP(ABS(BE4-BF3),Note!$E$1:$F$25,2,FALSE)</f>
        <v>1</v>
      </c>
      <c r="BG4" s="3">
        <f>VLOOKUP(ABS(BE4-BG3),Note!$E$1:$F$25,2,FALSE)</f>
        <v>0</v>
      </c>
      <c r="BH4" s="3">
        <f>VLOOKUP(ABS(BE4-BH3),Note!$E$1:$F$25,2,FALSE)</f>
        <v>0</v>
      </c>
      <c r="BI4" s="3">
        <f>VLOOKUP(ABS(BE4-BI3),Note!$E$1:$F$25,2,FALSE)</f>
        <v>0</v>
      </c>
    </row>
    <row r="5" spans="1:61">
      <c r="A5" t="str">
        <f>VLOOKUP(まとめ3!$A$1&amp;"",Chords!$A$2:$D$188,2,FALSE)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>
        <f t="shared" si="0"/>
        <v>4</v>
      </c>
      <c r="H5" s="3">
        <f>VLOOKUP(ABS(G5-H3),Note!$E$1:$F$25,2,FALSE)</f>
        <v>0</v>
      </c>
      <c r="I5" s="3">
        <f>VLOOKUP(ABS(G5-I3),Note!$E$1:$F$25,2,FALSE)</f>
        <v>1</v>
      </c>
      <c r="J5" s="3">
        <f>VLOOKUP(ABS(G5-J3),Note!$E$1:$F$25,2,FALSE)</f>
        <v>0</v>
      </c>
      <c r="K5" s="3">
        <f>VLOOKUP(ABS(G5-K3),Note!$E$1:$F$25,2,FALSE)</f>
        <v>0</v>
      </c>
      <c r="L5">
        <f t="shared" si="1"/>
        <v>4</v>
      </c>
      <c r="M5" s="3">
        <f>VLOOKUP(ABS(L5-M3),Note!$E$1:$F$25,2,FALSE)</f>
        <v>0</v>
      </c>
      <c r="N5" s="3">
        <f>VLOOKUP(ABS(L5-N3),Note!$E$1:$F$25,2,FALSE)</f>
        <v>0</v>
      </c>
      <c r="O5" s="3">
        <f>VLOOKUP(ABS(L5-O3),Note!$E$1:$F$25,2,FALSE)</f>
        <v>0</v>
      </c>
      <c r="P5" s="3">
        <f>VLOOKUP(ABS(L5-P3),Note!$E$1:$F$25,2,FALSE)</f>
        <v>0</v>
      </c>
      <c r="Q5">
        <f t="shared" si="2"/>
        <v>4</v>
      </c>
      <c r="R5" s="3">
        <f>VLOOKUP(ABS(Q5-R3),Note!$E$1:$F$25,2,FALSE)</f>
        <v>1</v>
      </c>
      <c r="S5" s="3">
        <f>VLOOKUP(ABS(Q5-S3),Note!$E$1:$F$25,2,FALSE)</f>
        <v>0</v>
      </c>
      <c r="T5" s="3">
        <f>VLOOKUP(ABS(Q5-T3),Note!$E$1:$F$25,2,FALSE)</f>
        <v>0</v>
      </c>
      <c r="U5" s="3">
        <f>VLOOKUP(ABS(Q5-U3),Note!$E$1:$F$25,2,FALSE)</f>
        <v>0</v>
      </c>
      <c r="V5">
        <f t="shared" si="3"/>
        <v>4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 s="3">
        <f>VLOOKUP(ABS(V5-Z3),Note!$E$1:$F$25,2,FALSE)</f>
        <v>1</v>
      </c>
      <c r="AA5">
        <f t="shared" si="4"/>
        <v>4</v>
      </c>
      <c r="AB5" s="3">
        <f>VLOOKUP(ABS(AA5-AB3),Note!$E$1:$F$25,2,FALSE)</f>
        <v>1</v>
      </c>
      <c r="AC5" s="3">
        <f>VLOOKUP(ABS(AA5-AC3),Note!$E$1:$F$25,2,FALSE)</f>
        <v>0</v>
      </c>
      <c r="AD5" s="3">
        <f>VLOOKUP(ABS(AA5-AD3),Note!$E$1:$F$25,2,FALSE)</f>
        <v>0</v>
      </c>
      <c r="AE5" s="3">
        <f>VLOOKUP(ABS(AA5-AE3),Note!$E$1:$F$25,2,FALSE)</f>
        <v>0</v>
      </c>
      <c r="AF5">
        <f t="shared" si="5"/>
        <v>4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1</v>
      </c>
      <c r="AK5">
        <f t="shared" si="6"/>
        <v>4</v>
      </c>
      <c r="AL5" s="3">
        <f>VLOOKUP(ABS(AK5-AL3),Note!$E$1:$F$25,2,FALSE)</f>
        <v>0</v>
      </c>
      <c r="AM5" s="3">
        <f>VLOOKUP(ABS(AK5-AM3),Note!$E$1:$F$25,2,FALSE)</f>
        <v>0</v>
      </c>
      <c r="AN5" s="3">
        <f>VLOOKUP(ABS(AK5-AN3),Note!$E$1:$F$25,2,FALSE)</f>
        <v>0</v>
      </c>
      <c r="AO5" s="3">
        <f>VLOOKUP(ABS(AK5-AO3),Note!$E$1:$F$25,2,FALSE)</f>
        <v>0</v>
      </c>
      <c r="AP5">
        <f t="shared" si="7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 s="3">
        <f>VLOOKUP(ABS(AP5-AT3),Note!$E$1:$F$25,2,FALSE)</f>
        <v>0</v>
      </c>
      <c r="AU5">
        <f t="shared" si="8"/>
        <v>4</v>
      </c>
      <c r="AV5" s="3">
        <f>VLOOKUP(ABS(AU5-AV3),Note!$E$1:$F$25,2,FALSE)</f>
        <v>0</v>
      </c>
      <c r="AW5" s="3">
        <f>VLOOKUP(ABS(AU5-AW3),Note!$E$1:$F$25,2,FALSE)</f>
        <v>0</v>
      </c>
      <c r="AX5" s="3">
        <f>VLOOKUP(ABS(AU5-AX3),Note!$E$1:$F$25,2,FALSE)</f>
        <v>0</v>
      </c>
      <c r="AY5" s="3">
        <f>VLOOKUP(ABS(AU5-AY3),Note!$E$1:$F$25,2,FALSE)</f>
        <v>0</v>
      </c>
      <c r="AZ5">
        <f t="shared" si="9"/>
        <v>4</v>
      </c>
      <c r="BA5" s="3">
        <f>VLOOKUP(ABS(AZ5-BA3),Note!$E$1:$F$25,2,FALSE)</f>
        <v>0</v>
      </c>
      <c r="BB5" s="3">
        <f>VLOOKUP(ABS(AZ5-BB3),Note!$E$1:$F$25,2,FALSE)</f>
        <v>0</v>
      </c>
      <c r="BC5" s="3">
        <f>VLOOKUP(ABS(AZ5-BC3),Note!$E$1:$F$25,2,FALSE)</f>
        <v>1</v>
      </c>
      <c r="BD5" s="3">
        <f>VLOOKUP(ABS(AZ5-BD3),Note!$E$1:$F$25,2,FALSE)</f>
        <v>0</v>
      </c>
      <c r="BE5">
        <f t="shared" si="10"/>
        <v>4</v>
      </c>
      <c r="BF5" s="3">
        <f>VLOOKUP(ABS(BE5-BF3),Note!$E$1:$F$25,2,FALSE)</f>
        <v>0</v>
      </c>
      <c r="BG5" s="3">
        <f>VLOOKUP(ABS(BE5-BG3),Note!$E$1:$F$25,2,FALSE)</f>
        <v>1</v>
      </c>
      <c r="BH5" s="3">
        <f>VLOOKUP(ABS(BE5-BH3),Note!$E$1:$F$25,2,FALSE)</f>
        <v>0</v>
      </c>
      <c r="BI5" s="3">
        <f>VLOOKUP(ABS(BE5-BI3),Note!$E$1:$F$25,2,FALSE)</f>
        <v>0</v>
      </c>
    </row>
    <row r="6" spans="1:61">
      <c r="A6" t="str">
        <f>VLOOKUP(まとめ3!$A$1&amp;"",Chords!$A$2:$D$188,3,FALSE)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 s="3">
        <f>VLOOKUP(ABS(B6-F3),Note!$E$1:$F$25,2,FALSE)</f>
        <v>0</v>
      </c>
      <c r="G6">
        <f t="shared" si="0"/>
        <v>7</v>
      </c>
      <c r="H6" s="3">
        <f>VLOOKUP(ABS(G6-H3),Note!$E$1:$F$25,2,FALSE)</f>
        <v>0</v>
      </c>
      <c r="I6" s="3">
        <f>VLOOKUP(ABS(G6-I3),Note!$E$1:$F$25,2,FALSE)</f>
        <v>0</v>
      </c>
      <c r="J6" s="3">
        <f>VLOOKUP(ABS(G6-J3),Note!$E$1:$F$25,2,FALSE)</f>
        <v>1</v>
      </c>
      <c r="K6" s="3">
        <f>VLOOKUP(ABS(G6-K3),Note!$E$1:$F$25,2,FALSE)</f>
        <v>0</v>
      </c>
      <c r="L6">
        <f t="shared" si="1"/>
        <v>7</v>
      </c>
      <c r="M6" s="3">
        <f>VLOOKUP(ABS(L6-M3),Note!$E$1:$F$25,2,FALSE)</f>
        <v>0</v>
      </c>
      <c r="N6" s="3">
        <f>VLOOKUP(ABS(L6-N3),Note!$E$1:$F$25,2,FALSE)</f>
        <v>1</v>
      </c>
      <c r="O6" s="3">
        <f>VLOOKUP(ABS(L6-O3),Note!$E$1:$F$25,2,FALSE)</f>
        <v>0</v>
      </c>
      <c r="P6" s="3">
        <f>VLOOKUP(ABS(L6-P3),Note!$E$1:$F$25,2,FALSE)</f>
        <v>0</v>
      </c>
      <c r="Q6">
        <f t="shared" si="2"/>
        <v>7</v>
      </c>
      <c r="R6" s="3">
        <f>VLOOKUP(ABS(Q6-R3),Note!$E$1:$F$25,2,FALSE)</f>
        <v>0</v>
      </c>
      <c r="S6" s="3">
        <f>VLOOKUP(ABS(Q6-S3),Note!$E$1:$F$25,2,FALSE)</f>
        <v>0</v>
      </c>
      <c r="T6" s="3">
        <f>VLOOKUP(ABS(Q6-T3),Note!$E$1:$F$25,2,FALSE)</f>
        <v>0</v>
      </c>
      <c r="U6" s="3">
        <f>VLOOKUP(ABS(Q6-U3),Note!$E$1:$F$25,2,FALSE)</f>
        <v>0</v>
      </c>
      <c r="V6">
        <f t="shared" si="3"/>
        <v>7</v>
      </c>
      <c r="W6" s="3">
        <f>VLOOKUP(ABS(V6-W3),Note!$E$1:$F$25,2,FALSE)</f>
        <v>0</v>
      </c>
      <c r="X6" s="3">
        <f>VLOOKUP(ABS(V6-X3),Note!$E$1:$F$25,2,FALSE)</f>
        <v>1</v>
      </c>
      <c r="Y6" s="3">
        <f>VLOOKUP(ABS(V6-Y3),Note!$E$1:$F$25,2,FALSE)</f>
        <v>0</v>
      </c>
      <c r="Z6" s="3">
        <f>VLOOKUP(ABS(V6-Z3),Note!$E$1:$F$25,2,FALSE)</f>
        <v>0</v>
      </c>
      <c r="AA6">
        <f t="shared" si="4"/>
        <v>7</v>
      </c>
      <c r="AB6" s="3">
        <f>VLOOKUP(ABS(AA6-AB3),Note!$E$1:$F$25,2,FALSE)</f>
        <v>0</v>
      </c>
      <c r="AC6" s="3">
        <f>VLOOKUP(ABS(AA6-AC3),Note!$E$1:$F$25,2,FALSE)</f>
        <v>0</v>
      </c>
      <c r="AD6" s="3">
        <f>VLOOKUP(ABS(AA6-AD3),Note!$E$1:$F$25,2,FALSE)</f>
        <v>0</v>
      </c>
      <c r="AE6" s="3">
        <f>VLOOKUP(ABS(AA6-AE3),Note!$E$1:$F$25,2,FALSE)</f>
        <v>0</v>
      </c>
      <c r="AF6">
        <f t="shared" si="5"/>
        <v>7</v>
      </c>
      <c r="AG6" s="3">
        <f>VLOOKUP(ABS(AF6-AG3),Note!$E$1:$F$25,2,FALSE)</f>
        <v>1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>
        <f t="shared" si="6"/>
        <v>7</v>
      </c>
      <c r="AL6" s="3">
        <f>VLOOKUP(ABS(AK6-AL3),Note!$E$1:$F$25,2,FALSE)</f>
        <v>0</v>
      </c>
      <c r="AM6" s="3">
        <f>VLOOKUP(ABS(AK6-AM3),Note!$E$1:$F$25,2,FALSE)</f>
        <v>0</v>
      </c>
      <c r="AN6" s="3">
        <f>VLOOKUP(ABS(AK6-AN3),Note!$E$1:$F$25,2,FALSE)</f>
        <v>0</v>
      </c>
      <c r="AO6" s="3">
        <f>VLOOKUP(ABS(AK6-AO3),Note!$E$1:$F$25,2,FALSE)</f>
        <v>1</v>
      </c>
      <c r="AP6">
        <f t="shared" si="7"/>
        <v>7</v>
      </c>
      <c r="AQ6" s="3">
        <f>VLOOKUP(ABS(AP6-AQ3),Note!$E$1:$F$25,2,FALSE)</f>
        <v>1</v>
      </c>
      <c r="AR6" s="3">
        <f>VLOOKUP(ABS(AP6-AR3),Note!$E$1:$F$25,2,FALSE)</f>
        <v>0</v>
      </c>
      <c r="AS6" s="3">
        <f>VLOOKUP(ABS(AP6-AS3),Note!$E$1:$F$25,2,FALSE)</f>
        <v>0</v>
      </c>
      <c r="AT6" s="3">
        <f>VLOOKUP(ABS(AP6-AT3),Note!$E$1:$F$25,2,FALSE)</f>
        <v>0</v>
      </c>
      <c r="AU6">
        <f t="shared" si="8"/>
        <v>7</v>
      </c>
      <c r="AV6" s="3">
        <f>VLOOKUP(ABS(AU6-AV3),Note!$E$1:$F$25,2,FALSE)</f>
        <v>0</v>
      </c>
      <c r="AW6" s="3">
        <f>VLOOKUP(ABS(AU6-AW3),Note!$E$1:$F$25,2,FALSE)</f>
        <v>0</v>
      </c>
      <c r="AX6" s="3">
        <f>VLOOKUP(ABS(AU6-AX3),Note!$E$1:$F$25,2,FALSE)</f>
        <v>0</v>
      </c>
      <c r="AY6" s="3">
        <f>VLOOKUP(ABS(AU6-AY3),Note!$E$1:$F$25,2,FALSE)</f>
        <v>1</v>
      </c>
      <c r="AZ6">
        <f t="shared" si="9"/>
        <v>7</v>
      </c>
      <c r="BA6" s="3">
        <f>VLOOKUP(ABS(AZ6-BA3),Note!$E$1:$F$25,2,FALSE)</f>
        <v>0</v>
      </c>
      <c r="BB6" s="3">
        <f>VLOOKUP(ABS(AZ6-BB3),Note!$E$1:$F$25,2,FALSE)</f>
        <v>0</v>
      </c>
      <c r="BC6" s="3">
        <f>VLOOKUP(ABS(AZ6-BC3),Note!$E$1:$F$25,2,FALSE)</f>
        <v>0</v>
      </c>
      <c r="BD6" s="3">
        <f>VLOOKUP(ABS(AZ6-BD3),Note!$E$1:$F$25,2,FALSE)</f>
        <v>0</v>
      </c>
      <c r="BE6">
        <f t="shared" si="10"/>
        <v>7</v>
      </c>
      <c r="BF6" s="3">
        <f>VLOOKUP(ABS(BE6-BF3),Note!$E$1:$F$25,2,FALSE)</f>
        <v>0</v>
      </c>
      <c r="BG6" s="3">
        <f>VLOOKUP(ABS(BE6-BG3),Note!$E$1:$F$25,2,FALSE)</f>
        <v>0</v>
      </c>
      <c r="BH6" s="3">
        <f>VLOOKUP(ABS(BE6-BH3),Note!$E$1:$F$25,2,FALSE)</f>
        <v>1</v>
      </c>
      <c r="BI6" s="3">
        <f>VLOOKUP(ABS(BE6-BI3),Note!$E$1:$F$25,2,FALSE)</f>
        <v>0</v>
      </c>
    </row>
    <row r="7" spans="4:59">
      <c r="D7">
        <f>SUM(C4:C6,D4:D6,E4:E6,F4:F6)</f>
        <v>1</v>
      </c>
      <c r="I7">
        <f>SUM(H4:H6,I4:I6,J4:J6,K4:K6)</f>
        <v>3</v>
      </c>
      <c r="N7">
        <f>SUM(M4:M6,N4:N6,O4:O6,P4:P6)</f>
        <v>2</v>
      </c>
      <c r="S7">
        <f>SUM(R4:R6,S4:S6,T4:T6,U4:U6)</f>
        <v>1</v>
      </c>
      <c r="X7">
        <f>SUM(W4:W6,X4:X6,Y4:Y6,Z4:Z6)</f>
        <v>3</v>
      </c>
      <c r="AC7">
        <f>SUM(AB4:AB6,AC4:AC6,AD4:AD6,AE4:AE6)</f>
        <v>1</v>
      </c>
      <c r="AH7">
        <f>SUM(AG4:AG6,AH4:AH6,AI4:AI6,AJ4:AJ6)</f>
        <v>3</v>
      </c>
      <c r="AM7">
        <f>SUM(AL4:AL6,AM4:AM6,AN4:AN6,AO4:AO6)</f>
        <v>2</v>
      </c>
      <c r="AR7">
        <f>SUM(AQ4:AQ6,AR4:AR6,AS4:AS6,AT4:AT6)</f>
        <v>2</v>
      </c>
      <c r="AW7">
        <f>SUM(AV4:AV6,AW4:AW6,AX4:AX6,AY4:AY6)</f>
        <v>2</v>
      </c>
      <c r="BB7">
        <f>SUM(BA4:BA6,BB4:BB6,BC4:BC6,BD4:BD6)</f>
        <v>1</v>
      </c>
      <c r="BG7">
        <f>SUM(BF4:BF6,BG4:BG6,BH4:BH6,BI4:BI6)</f>
        <v>3</v>
      </c>
    </row>
    <row r="8" spans="1:61">
      <c r="A8" s="1" t="str">
        <f>D14&amp;I14&amp;N14&amp;S14&amp;X14&amp;AC14&amp;AH14&amp;AM14&amp;AR14&amp;AW14&amp;BB14&amp;BG14</f>
        <v>041222223123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384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3:61">
      <c r="C9" t="s">
        <v>0</v>
      </c>
      <c r="D9" t="s">
        <v>5</v>
      </c>
      <c r="E9" t="s">
        <v>8</v>
      </c>
      <c r="F9" t="s">
        <v>11</v>
      </c>
      <c r="H9" t="s">
        <v>39</v>
      </c>
      <c r="I9" t="s">
        <v>6</v>
      </c>
      <c r="J9" t="s">
        <v>50</v>
      </c>
      <c r="K9" t="s">
        <v>56</v>
      </c>
      <c r="M9" t="s">
        <v>3</v>
      </c>
      <c r="N9" t="s">
        <v>45</v>
      </c>
      <c r="O9" t="s">
        <v>10</v>
      </c>
      <c r="P9" t="s">
        <v>0</v>
      </c>
      <c r="R9" t="s">
        <v>42</v>
      </c>
      <c r="S9" t="s">
        <v>8</v>
      </c>
      <c r="T9" t="s">
        <v>11</v>
      </c>
      <c r="U9" t="s">
        <v>39</v>
      </c>
      <c r="W9" t="s">
        <v>5</v>
      </c>
      <c r="X9" t="s">
        <v>49</v>
      </c>
      <c r="Y9" t="s">
        <v>12</v>
      </c>
      <c r="Z9" t="s">
        <v>3</v>
      </c>
      <c r="AB9" t="s">
        <v>6</v>
      </c>
      <c r="AC9" t="s">
        <v>10</v>
      </c>
      <c r="AD9" t="s">
        <v>0</v>
      </c>
      <c r="AE9" t="s">
        <v>42</v>
      </c>
      <c r="AG9" t="s">
        <v>45</v>
      </c>
      <c r="AH9" t="s">
        <v>52</v>
      </c>
      <c r="AI9" t="s">
        <v>38</v>
      </c>
      <c r="AJ9" t="s">
        <v>5</v>
      </c>
      <c r="AL9" t="s">
        <v>8</v>
      </c>
      <c r="AM9" t="s">
        <v>12</v>
      </c>
      <c r="AN9" t="s">
        <v>3</v>
      </c>
      <c r="AO9" t="s">
        <v>6</v>
      </c>
      <c r="AQ9" t="s">
        <v>50</v>
      </c>
      <c r="AR9" t="s">
        <v>0</v>
      </c>
      <c r="AS9" t="s">
        <v>42</v>
      </c>
      <c r="AT9" t="s">
        <v>47</v>
      </c>
      <c r="AV9" t="s">
        <v>10</v>
      </c>
      <c r="AW9" t="s">
        <v>38</v>
      </c>
      <c r="AX9" t="s">
        <v>5</v>
      </c>
      <c r="AY9" t="s">
        <v>8</v>
      </c>
      <c r="BA9" t="s">
        <v>11</v>
      </c>
      <c r="BB9" t="s">
        <v>3</v>
      </c>
      <c r="BC9" t="s">
        <v>6</v>
      </c>
      <c r="BD9" t="s">
        <v>50</v>
      </c>
      <c r="BF9" t="s">
        <v>12</v>
      </c>
      <c r="BG9" t="s">
        <v>41</v>
      </c>
      <c r="BH9" t="s">
        <v>45</v>
      </c>
      <c r="BI9" t="s">
        <v>10</v>
      </c>
    </row>
    <row r="10" spans="3:61">
      <c r="C10">
        <f>VLOOKUP(C9,Note!$A$1:$B$26,2,FALSE)</f>
        <v>0</v>
      </c>
      <c r="D10">
        <f>VLOOKUP(D9,Note!$A$1:$B$26,2,FALSE)</f>
        <v>4</v>
      </c>
      <c r="E10">
        <f>VLOOKUP(E9,Note!$A$1:$B$26,2,FALSE)</f>
        <v>7</v>
      </c>
      <c r="F10">
        <f>VLOOKUP(F9,Note!$A$1:$B$26,2,FALSE)</f>
        <v>10</v>
      </c>
      <c r="H10">
        <f>VLOOKUP(H9,Note!$A$1:$B$26,2,FALSE)</f>
        <v>1</v>
      </c>
      <c r="I10">
        <f>VLOOKUP(I9,Note!$A$1:$B$26,2,FALSE)</f>
        <v>5</v>
      </c>
      <c r="J10">
        <f>VLOOKUP(J9,Note!$A$1:$B$26,2,FALSE)</f>
        <v>8</v>
      </c>
      <c r="K10">
        <f>VLOOKUP(K9,Note!$A$1:$B$26,2,FALSE)</f>
        <v>11</v>
      </c>
      <c r="M10">
        <f>VLOOKUP(M9,Note!$A$1:$B$26,2,FALSE)</f>
        <v>2</v>
      </c>
      <c r="N10">
        <f>VLOOKUP(N9,Note!$A$1:$B$26,2,FALSE)</f>
        <v>6</v>
      </c>
      <c r="O10">
        <f>VLOOKUP(O9,Note!$A$1:$B$26,2,FALSE)</f>
        <v>9</v>
      </c>
      <c r="P10">
        <f>VLOOKUP(P9,Note!$A$1:$B$26,2,FALSE)</f>
        <v>0</v>
      </c>
      <c r="R10">
        <f>VLOOKUP(R9,Note!$A$1:$B$26,2,FALSE)</f>
        <v>3</v>
      </c>
      <c r="S10">
        <f>VLOOKUP(S9,Note!$A$1:$B$26,2,FALSE)</f>
        <v>7</v>
      </c>
      <c r="T10">
        <f>VLOOKUP(T9,Note!$A$1:$B$26,2,FALSE)</f>
        <v>10</v>
      </c>
      <c r="U10">
        <f>VLOOKUP(U9,Note!$A$1:$B$26,2,FALSE)</f>
        <v>1</v>
      </c>
      <c r="W10">
        <f>VLOOKUP(W9,Note!$A$1:$B$26,2,FALSE)</f>
        <v>4</v>
      </c>
      <c r="X10">
        <f>VLOOKUP(X9,Note!$A$1:$B$26,2,FALSE)</f>
        <v>8</v>
      </c>
      <c r="Y10">
        <f>VLOOKUP(Y9,Note!$A$1:$B$26,2,FALSE)</f>
        <v>11</v>
      </c>
      <c r="Z10">
        <f>VLOOKUP(Z9,Note!$A$1:$B$26,2,FALSE)</f>
        <v>2</v>
      </c>
      <c r="AB10">
        <f>VLOOKUP(AB9,Note!$A$1:$B$26,2,FALSE)</f>
        <v>5</v>
      </c>
      <c r="AC10">
        <f>VLOOKUP(AC9,Note!$A$1:$B$26,2,FALSE)</f>
        <v>9</v>
      </c>
      <c r="AD10">
        <f>VLOOKUP(AD9,Note!$A$1:$B$26,2,FALSE)</f>
        <v>0</v>
      </c>
      <c r="AE10">
        <f>VLOOKUP(AE9,Note!$A$1:$B$26,2,FALSE)</f>
        <v>3</v>
      </c>
      <c r="AG10">
        <f>VLOOKUP(AG9,Note!$A$1:$B$26,2,FALSE)</f>
        <v>6</v>
      </c>
      <c r="AH10">
        <f>VLOOKUP(AH9,Note!$A$1:$B$26,2,FALSE)</f>
        <v>10</v>
      </c>
      <c r="AI10">
        <f>VLOOKUP(AI9,Note!$A$1:$B$26,2,FALSE)</f>
        <v>1</v>
      </c>
      <c r="AJ10">
        <f>VLOOKUP(AJ9,Note!$A$1:$B$26,2,FALSE)</f>
        <v>4</v>
      </c>
      <c r="AL10">
        <f>VLOOKUP(AL9,Note!$A$1:$B$26,2,FALSE)</f>
        <v>7</v>
      </c>
      <c r="AM10">
        <f>VLOOKUP(AM9,Note!$A$1:$B$26,2,FALSE)</f>
        <v>11</v>
      </c>
      <c r="AN10">
        <f>VLOOKUP(AN9,Note!$A$1:$B$26,2,FALSE)</f>
        <v>2</v>
      </c>
      <c r="AO10">
        <f>VLOOKUP(AO9,Note!$A$1:$B$26,2,FALSE)</f>
        <v>5</v>
      </c>
      <c r="AQ10">
        <f>VLOOKUP(AQ9,Note!$A$1:$B$26,2,FALSE)</f>
        <v>8</v>
      </c>
      <c r="AR10">
        <f>VLOOKUP(AR9,Note!$A$1:$B$26,2,FALSE)</f>
        <v>0</v>
      </c>
      <c r="AS10">
        <f>VLOOKUP(AS9,Note!$A$1:$B$26,2,FALSE)</f>
        <v>3</v>
      </c>
      <c r="AT10">
        <f>VLOOKUP(AT9,Note!$A$1:$B$26,2,FALSE)</f>
        <v>6</v>
      </c>
      <c r="AV10">
        <f>VLOOKUP(AV9,Note!$A$1:$B$26,2,FALSE)</f>
        <v>9</v>
      </c>
      <c r="AW10">
        <f>VLOOKUP(AW9,Note!$A$1:$B$26,2,FALSE)</f>
        <v>1</v>
      </c>
      <c r="AX10">
        <f>VLOOKUP(AX9,Note!$A$1:$B$26,2,FALSE)</f>
        <v>4</v>
      </c>
      <c r="AY10">
        <f>VLOOKUP(AY9,Note!$A$1:$B$26,2,FALSE)</f>
        <v>7</v>
      </c>
      <c r="BA10">
        <f>VLOOKUP(BA9,Note!$A$1:$B$26,2,FALSE)</f>
        <v>10</v>
      </c>
      <c r="BB10">
        <f>VLOOKUP(BB9,Note!$A$1:$B$26,2,FALSE)</f>
        <v>2</v>
      </c>
      <c r="BC10">
        <f>VLOOKUP(BC9,Note!$A$1:$B$26,2,FALSE)</f>
        <v>5</v>
      </c>
      <c r="BD10">
        <f>VLOOKUP(BD9,Note!$A$1:$B$26,2,FALSE)</f>
        <v>8</v>
      </c>
      <c r="BF10">
        <f>VLOOKUP(BF9,Note!$A$1:$B$26,2,FALSE)</f>
        <v>11</v>
      </c>
      <c r="BG10">
        <f>VLOOKUP(BG9,Note!$A$1:$B$26,2,FALSE)</f>
        <v>3</v>
      </c>
      <c r="BH10">
        <f>VLOOKUP(BH9,Note!$A$1:$B$26,2,FALSE)</f>
        <v>6</v>
      </c>
      <c r="BI10">
        <f>VLOOKUP(BI9,Note!$A$1:$B$26,2,FALSE)</f>
        <v>9</v>
      </c>
    </row>
    <row r="11" spans="1:61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 s="3">
        <f>VLOOKUP(ABS(B11-F10),Note!$E$1:$F$25,2,FALSE)</f>
        <v>0</v>
      </c>
      <c r="G11">
        <f t="shared" ref="G11:G13" si="11">B11</f>
        <v>0</v>
      </c>
      <c r="H11" s="3">
        <f>VLOOKUP(ABS(G11-H10),Note!$E$1:$F$25,2,FALSE)</f>
        <v>1</v>
      </c>
      <c r="I11" s="3">
        <f>VLOOKUP(ABS(G11-I10),Note!$E$1:$F$25,2,FALSE)</f>
        <v>0</v>
      </c>
      <c r="J11" s="3">
        <f>VLOOKUP(ABS(G11-J10),Note!$E$1:$F$25,2,FALSE)</f>
        <v>0</v>
      </c>
      <c r="K11" s="3">
        <f>VLOOKUP(ABS(G11-K10),Note!$E$1:$F$25,2,FALSE)</f>
        <v>1</v>
      </c>
      <c r="L11">
        <f t="shared" ref="L11:L13" si="12">G11</f>
        <v>0</v>
      </c>
      <c r="M11" s="3">
        <f>VLOOKUP(ABS(L11-M10),Note!$E$1:$F$25,2,FALSE)</f>
        <v>0</v>
      </c>
      <c r="N11" s="3">
        <f>VLOOKUP(ABS(L11-N10),Note!$E$1:$F$25,2,FALSE)</f>
        <v>0</v>
      </c>
      <c r="O11" s="3">
        <f>VLOOKUP(ABS(L11-O10),Note!$E$1:$F$25,2,FALSE)</f>
        <v>0</v>
      </c>
      <c r="P11" s="3">
        <f>VLOOKUP(ABS(L11-P10),Note!$E$1:$F$25,2,FALSE)</f>
        <v>0</v>
      </c>
      <c r="Q11">
        <f t="shared" ref="Q11:Q13" si="13">L11</f>
        <v>0</v>
      </c>
      <c r="R11" s="3">
        <f>VLOOKUP(ABS(Q11-R10),Note!$E$1:$F$25,2,FALSE)</f>
        <v>0</v>
      </c>
      <c r="S11" s="3">
        <f>VLOOKUP(ABS(Q11-S10),Note!$E$1:$F$25,2,FALSE)</f>
        <v>0</v>
      </c>
      <c r="T11" s="3">
        <f>VLOOKUP(ABS(Q11-T10),Note!$E$1:$F$25,2,FALSE)</f>
        <v>0</v>
      </c>
      <c r="U11" s="3">
        <f>VLOOKUP(ABS(Q11-U10),Note!$E$1:$F$25,2,FALSE)</f>
        <v>1</v>
      </c>
      <c r="V11">
        <f t="shared" ref="V11:V13" si="14">Q11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1</v>
      </c>
      <c r="Z11" s="3">
        <f>VLOOKUP(ABS(V11-Z10),Note!$E$1:$F$25,2,FALSE)</f>
        <v>0</v>
      </c>
      <c r="AA11">
        <f t="shared" ref="AA11:AA13" si="15">V11</f>
        <v>0</v>
      </c>
      <c r="AB11" s="3">
        <f>VLOOKUP(ABS(AA11-AB10),Note!$E$1:$F$25,2,FALSE)</f>
        <v>0</v>
      </c>
      <c r="AC11" s="3">
        <f>VLOOKUP(ABS(AA11-AC10),Note!$E$1:$F$25,2,FALSE)</f>
        <v>0</v>
      </c>
      <c r="AD11" s="3">
        <f>VLOOKUP(ABS(AA11-AD10),Note!$E$1:$F$25,2,FALSE)</f>
        <v>0</v>
      </c>
      <c r="AE11" s="3">
        <f>VLOOKUP(ABS(AA11-AE10),Note!$E$1:$F$25,2,FALSE)</f>
        <v>0</v>
      </c>
      <c r="AF11">
        <f t="shared" ref="AF11:AF13" si="16">AA11</f>
        <v>0</v>
      </c>
      <c r="AG11" s="3">
        <f>VLOOKUP(ABS(AF11-AG10),Note!$E$1:$F$25,2,FALSE)</f>
        <v>0</v>
      </c>
      <c r="AH11" s="3">
        <f>VLOOKUP(ABS(AF11-AH10),Note!$E$1:$F$25,2,FALSE)</f>
        <v>0</v>
      </c>
      <c r="AI11" s="3">
        <f>VLOOKUP(ABS(AF11-AI10),Note!$E$1:$F$25,2,FALSE)</f>
        <v>1</v>
      </c>
      <c r="AJ11" s="3">
        <f>VLOOKUP(ABS(AF11-AJ10),Note!$E$1:$F$25,2,FALSE)</f>
        <v>0</v>
      </c>
      <c r="AK11">
        <f t="shared" ref="AK11:AK13" si="17">AF11</f>
        <v>0</v>
      </c>
      <c r="AL11" s="3">
        <f>VLOOKUP(ABS(AK11-AL10),Note!$E$1:$F$25,2,FALSE)</f>
        <v>0</v>
      </c>
      <c r="AM11" s="3">
        <f>VLOOKUP(ABS(AK11-AM10),Note!$E$1:$F$25,2,FALSE)</f>
        <v>1</v>
      </c>
      <c r="AN11" s="3">
        <f>VLOOKUP(ABS(AK11-AN10),Note!$E$1:$F$25,2,FALSE)</f>
        <v>0</v>
      </c>
      <c r="AO11" s="3">
        <f>VLOOKUP(ABS(AK11-AO10),Note!$E$1:$F$25,2,FALSE)</f>
        <v>0</v>
      </c>
      <c r="AP11">
        <f t="shared" ref="AP11:AP13" si="18">AK11</f>
        <v>0</v>
      </c>
      <c r="AQ11" s="3">
        <f>VLOOKUP(ABS(AP11-AQ10),Note!$E$1:$F$25,2,FALSE)</f>
        <v>0</v>
      </c>
      <c r="AR11" s="3">
        <f>VLOOKUP(ABS(AP11-AR10),Note!$E$1:$F$25,2,FALSE)</f>
        <v>0</v>
      </c>
      <c r="AS11" s="3">
        <f>VLOOKUP(ABS(AP11-AS10),Note!$E$1:$F$25,2,FALSE)</f>
        <v>0</v>
      </c>
      <c r="AT11" s="3">
        <f>VLOOKUP(ABS(AP11-AT10),Note!$E$1:$F$25,2,FALSE)</f>
        <v>0</v>
      </c>
      <c r="AU11">
        <f t="shared" ref="AU11:AU13" si="19">AP11</f>
        <v>0</v>
      </c>
      <c r="AV11" s="3">
        <f>VLOOKUP(ABS(AU11-AV10),Note!$E$1:$F$25,2,FALSE)</f>
        <v>0</v>
      </c>
      <c r="AW11" s="3">
        <f>VLOOKUP(ABS(AU11-AW10),Note!$E$1:$F$25,2,FALSE)</f>
        <v>1</v>
      </c>
      <c r="AX11" s="3">
        <f>VLOOKUP(ABS(AU11-AX10),Note!$E$1:$F$25,2,FALSE)</f>
        <v>0</v>
      </c>
      <c r="AY11" s="3">
        <f>VLOOKUP(ABS(AU11-AY10),Note!$E$1:$F$25,2,FALSE)</f>
        <v>0</v>
      </c>
      <c r="AZ11">
        <f t="shared" ref="AZ11:AZ13" si="20">AU11</f>
        <v>0</v>
      </c>
      <c r="BA11" s="3">
        <f>VLOOKUP(ABS(AZ11-BA10),Note!$E$1:$F$25,2,FALSE)</f>
        <v>0</v>
      </c>
      <c r="BB11" s="3">
        <f>VLOOKUP(ABS(AZ11-BB10),Note!$E$1:$F$25,2,FALSE)</f>
        <v>0</v>
      </c>
      <c r="BC11" s="3">
        <f>VLOOKUP(ABS(AZ11-BC10),Note!$E$1:$F$25,2,FALSE)</f>
        <v>0</v>
      </c>
      <c r="BD11" s="3">
        <f>VLOOKUP(ABS(AZ11-BD10),Note!$E$1:$F$25,2,FALSE)</f>
        <v>0</v>
      </c>
      <c r="BE11">
        <f t="shared" ref="BE11:BE13" si="21">AZ11</f>
        <v>0</v>
      </c>
      <c r="BF11" s="3">
        <f>VLOOKUP(ABS(BE11-BF10),Note!$E$1:$F$25,2,FALSE)</f>
        <v>1</v>
      </c>
      <c r="BG11" s="3">
        <f>VLOOKUP(ABS(BE11-BG10),Note!$E$1:$F$25,2,FALSE)</f>
        <v>0</v>
      </c>
      <c r="BH11" s="3">
        <f>VLOOKUP(ABS(BE11-BH10),Note!$E$1:$F$25,2,FALSE)</f>
        <v>0</v>
      </c>
      <c r="BI11" s="3">
        <f>VLOOKUP(ABS(BE11-BI10),Note!$E$1:$F$25,2,FALSE)</f>
        <v>0</v>
      </c>
    </row>
    <row r="12" spans="1:61">
      <c r="A12" t="str">
        <f>VLOOKUP(まとめ3!$A$1&amp;"",Chords!$A$2:$D$188,2,FALSE)</f>
        <v>E</v>
      </c>
      <c r="B12">
        <f>VLOOKUP(A12,Note!$A$1:$B$26,2,FALSE)</f>
        <v>4</v>
      </c>
      <c r="C12" s="3">
        <f>VLOOKUP(ABS(B12-C10),Note!$E$1:$F$25,2,FALSE)</f>
        <v>0</v>
      </c>
      <c r="D12" s="3">
        <f>VLOOKUP(ABS(B12-D10),Note!$E$1:$F$25,2,FALSE)</f>
        <v>0</v>
      </c>
      <c r="E12" s="3">
        <f>VLOOKUP(ABS(B12-E10),Note!$E$1:$F$25,2,FALSE)</f>
        <v>0</v>
      </c>
      <c r="F12" s="3">
        <f>VLOOKUP(ABS(B12-F10),Note!$E$1:$F$25,2,FALSE)</f>
        <v>0</v>
      </c>
      <c r="G12">
        <f t="shared" si="11"/>
        <v>4</v>
      </c>
      <c r="H12" s="3">
        <f>VLOOKUP(ABS(G12-H10),Note!$E$1:$F$25,2,FALSE)</f>
        <v>0</v>
      </c>
      <c r="I12" s="3">
        <f>VLOOKUP(ABS(G12-I10),Note!$E$1:$F$25,2,FALSE)</f>
        <v>1</v>
      </c>
      <c r="J12" s="3">
        <f>VLOOKUP(ABS(G12-J10),Note!$E$1:$F$25,2,FALSE)</f>
        <v>0</v>
      </c>
      <c r="K12" s="3">
        <f>VLOOKUP(ABS(G12-K10),Note!$E$1:$F$25,2,FALSE)</f>
        <v>0</v>
      </c>
      <c r="L12">
        <f t="shared" si="12"/>
        <v>4</v>
      </c>
      <c r="M12" s="3">
        <f>VLOOKUP(ABS(L12-M10),Note!$E$1:$F$25,2,FALSE)</f>
        <v>0</v>
      </c>
      <c r="N12" s="3">
        <f>VLOOKUP(ABS(L12-N10),Note!$E$1:$F$25,2,FALSE)</f>
        <v>0</v>
      </c>
      <c r="O12" s="3">
        <f>VLOOKUP(ABS(L12-O10),Note!$E$1:$F$25,2,FALSE)</f>
        <v>0</v>
      </c>
      <c r="P12" s="3">
        <f>VLOOKUP(ABS(L12-P10),Note!$E$1:$F$25,2,FALSE)</f>
        <v>0</v>
      </c>
      <c r="Q12">
        <f t="shared" si="13"/>
        <v>4</v>
      </c>
      <c r="R12" s="3">
        <f>VLOOKUP(ABS(Q12-R10),Note!$E$1:$F$25,2,FALSE)</f>
        <v>1</v>
      </c>
      <c r="S12" s="3">
        <f>VLOOKUP(ABS(Q12-S10),Note!$E$1:$F$25,2,FALSE)</f>
        <v>0</v>
      </c>
      <c r="T12" s="3">
        <f>VLOOKUP(ABS(Q12-T10),Note!$E$1:$F$25,2,FALSE)</f>
        <v>0</v>
      </c>
      <c r="U12" s="3">
        <f>VLOOKUP(ABS(Q12-U10),Note!$E$1:$F$25,2,FALSE)</f>
        <v>0</v>
      </c>
      <c r="V12">
        <f t="shared" si="14"/>
        <v>4</v>
      </c>
      <c r="W12" s="3">
        <f>VLOOKUP(ABS(V12-W10),Note!$E$1:$F$25,2,FALSE)</f>
        <v>0</v>
      </c>
      <c r="X12" s="3">
        <f>VLOOKUP(ABS(V12-X10),Note!$E$1:$F$25,2,FALSE)</f>
        <v>0</v>
      </c>
      <c r="Y12" s="3">
        <f>VLOOKUP(ABS(V12-Y10),Note!$E$1:$F$25,2,FALSE)</f>
        <v>0</v>
      </c>
      <c r="Z12" s="3">
        <f>VLOOKUP(ABS(V12-Z10),Note!$E$1:$F$25,2,FALSE)</f>
        <v>0</v>
      </c>
      <c r="AA12">
        <f t="shared" si="15"/>
        <v>4</v>
      </c>
      <c r="AB12" s="3">
        <f>VLOOKUP(ABS(AA12-AB10),Note!$E$1:$F$25,2,FALSE)</f>
        <v>1</v>
      </c>
      <c r="AC12" s="3">
        <f>VLOOKUP(ABS(AA12-AC10),Note!$E$1:$F$25,2,FALSE)</f>
        <v>0</v>
      </c>
      <c r="AD12" s="3">
        <f>VLOOKUP(ABS(AA12-AD10),Note!$E$1:$F$25,2,FALSE)</f>
        <v>0</v>
      </c>
      <c r="AE12" s="3">
        <f>VLOOKUP(ABS(AA12-AE10),Note!$E$1:$F$25,2,FALSE)</f>
        <v>1</v>
      </c>
      <c r="AF12">
        <f t="shared" si="16"/>
        <v>4</v>
      </c>
      <c r="AG12" s="3">
        <f>VLOOKUP(ABS(AF12-AG10),Note!$E$1:$F$25,2,FALSE)</f>
        <v>0</v>
      </c>
      <c r="AH12" s="3">
        <f>VLOOKUP(ABS(AF12-AH10),Note!$E$1:$F$25,2,FALSE)</f>
        <v>0</v>
      </c>
      <c r="AI12" s="3">
        <f>VLOOKUP(ABS(AF12-AI10),Note!$E$1:$F$25,2,FALSE)</f>
        <v>0</v>
      </c>
      <c r="AJ12" s="3">
        <f>VLOOKUP(ABS(AF12-AJ10),Note!$E$1:$F$25,2,FALSE)</f>
        <v>0</v>
      </c>
      <c r="AK12">
        <f t="shared" si="17"/>
        <v>4</v>
      </c>
      <c r="AL12" s="3">
        <f>VLOOKUP(ABS(AK12-AL10),Note!$E$1:$F$25,2,FALSE)</f>
        <v>0</v>
      </c>
      <c r="AM12" s="3">
        <f>VLOOKUP(ABS(AK12-AM10),Note!$E$1:$F$25,2,FALSE)</f>
        <v>0</v>
      </c>
      <c r="AN12" s="3">
        <f>VLOOKUP(ABS(AK12-AN10),Note!$E$1:$F$25,2,FALSE)</f>
        <v>0</v>
      </c>
      <c r="AO12" s="3">
        <f>VLOOKUP(ABS(AK12-AO10),Note!$E$1:$F$25,2,FALSE)</f>
        <v>1</v>
      </c>
      <c r="AP12">
        <f t="shared" si="18"/>
        <v>4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1</v>
      </c>
      <c r="AT12" s="3">
        <f>VLOOKUP(ABS(AP12-AT10),Note!$E$1:$F$25,2,FALSE)</f>
        <v>0</v>
      </c>
      <c r="AU12">
        <f t="shared" si="19"/>
        <v>4</v>
      </c>
      <c r="AV12" s="3">
        <f>VLOOKUP(ABS(AU12-AV10),Note!$E$1:$F$25,2,FALSE)</f>
        <v>0</v>
      </c>
      <c r="AW12" s="3">
        <f>VLOOKUP(ABS(AU12-AW10),Note!$E$1:$F$25,2,FALSE)</f>
        <v>0</v>
      </c>
      <c r="AX12" s="3">
        <f>VLOOKUP(ABS(AU12-AX10),Note!$E$1:$F$25,2,FALSE)</f>
        <v>0</v>
      </c>
      <c r="AY12" s="3">
        <f>VLOOKUP(ABS(AU12-AY10),Note!$E$1:$F$25,2,FALSE)</f>
        <v>0</v>
      </c>
      <c r="AZ12">
        <f t="shared" si="20"/>
        <v>4</v>
      </c>
      <c r="BA12" s="3">
        <f>VLOOKUP(ABS(AZ12-BA10),Note!$E$1:$F$25,2,FALSE)</f>
        <v>0</v>
      </c>
      <c r="BB12" s="3">
        <f>VLOOKUP(ABS(AZ12-BB10),Note!$E$1:$F$25,2,FALSE)</f>
        <v>0</v>
      </c>
      <c r="BC12" s="3">
        <f>VLOOKUP(ABS(AZ12-BC10),Note!$E$1:$F$25,2,FALSE)</f>
        <v>1</v>
      </c>
      <c r="BD12" s="3">
        <f>VLOOKUP(ABS(AZ12-BD10),Note!$E$1:$F$25,2,FALSE)</f>
        <v>0</v>
      </c>
      <c r="BE12">
        <f t="shared" si="21"/>
        <v>4</v>
      </c>
      <c r="BF12" s="3">
        <f>VLOOKUP(ABS(BE12-BF10),Note!$E$1:$F$25,2,FALSE)</f>
        <v>0</v>
      </c>
      <c r="BG12" s="3">
        <f>VLOOKUP(ABS(BE12-BG10),Note!$E$1:$F$25,2,FALSE)</f>
        <v>1</v>
      </c>
      <c r="BH12" s="3">
        <f>VLOOKUP(ABS(BE12-BH10),Note!$E$1:$F$25,2,FALSE)</f>
        <v>0</v>
      </c>
      <c r="BI12" s="3">
        <f>VLOOKUP(ABS(BE12-BI10),Note!$E$1:$F$25,2,FALSE)</f>
        <v>0</v>
      </c>
    </row>
    <row r="13" spans="1:61">
      <c r="A13" t="str">
        <f>VLOOKUP(まとめ3!$A$1&amp;"",Chords!$A$2:$D$188,3,FALSE)</f>
        <v>G</v>
      </c>
      <c r="B13">
        <f>VLOOKUP(A13,Note!$A$1:$B$26,2,FALSE)</f>
        <v>7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0</v>
      </c>
      <c r="F13" s="3">
        <f>VLOOKUP(ABS(B13-F10),Note!$E$1:$F$25,2,FALSE)</f>
        <v>0</v>
      </c>
      <c r="G13">
        <f t="shared" si="11"/>
        <v>7</v>
      </c>
      <c r="H13" s="3">
        <f>VLOOKUP(ABS(G13-H10),Note!$E$1:$F$25,2,FALSE)</f>
        <v>0</v>
      </c>
      <c r="I13" s="3">
        <f>VLOOKUP(ABS(G13-I10),Note!$E$1:$F$25,2,FALSE)</f>
        <v>0</v>
      </c>
      <c r="J13" s="3">
        <f>VLOOKUP(ABS(G13-J10),Note!$E$1:$F$25,2,FALSE)</f>
        <v>1</v>
      </c>
      <c r="K13" s="3">
        <f>VLOOKUP(ABS(G13-K10),Note!$E$1:$F$25,2,FALSE)</f>
        <v>0</v>
      </c>
      <c r="L13">
        <f t="shared" si="12"/>
        <v>7</v>
      </c>
      <c r="M13" s="3">
        <f>VLOOKUP(ABS(L13-M10),Note!$E$1:$F$25,2,FALSE)</f>
        <v>0</v>
      </c>
      <c r="N13" s="3">
        <f>VLOOKUP(ABS(L13-N10),Note!$E$1:$F$25,2,FALSE)</f>
        <v>1</v>
      </c>
      <c r="O13" s="3">
        <f>VLOOKUP(ABS(L13-O10),Note!$E$1:$F$25,2,FALSE)</f>
        <v>0</v>
      </c>
      <c r="P13" s="3">
        <f>VLOOKUP(ABS(L13-P10),Note!$E$1:$F$25,2,FALSE)</f>
        <v>0</v>
      </c>
      <c r="Q13">
        <f t="shared" si="13"/>
        <v>7</v>
      </c>
      <c r="R13" s="3">
        <f>VLOOKUP(ABS(Q13-R10),Note!$E$1:$F$25,2,FALSE)</f>
        <v>0</v>
      </c>
      <c r="S13" s="3">
        <f>VLOOKUP(ABS(Q13-S10),Note!$E$1:$F$25,2,FALSE)</f>
        <v>0</v>
      </c>
      <c r="T13" s="3">
        <f>VLOOKUP(ABS(Q13-T10),Note!$E$1:$F$25,2,FALSE)</f>
        <v>0</v>
      </c>
      <c r="U13" s="3">
        <f>VLOOKUP(ABS(Q13-U10),Note!$E$1:$F$25,2,FALSE)</f>
        <v>0</v>
      </c>
      <c r="V13">
        <f t="shared" si="14"/>
        <v>7</v>
      </c>
      <c r="W13" s="3">
        <f>VLOOKUP(ABS(V13-W10),Note!$E$1:$F$25,2,FALSE)</f>
        <v>0</v>
      </c>
      <c r="X13" s="3">
        <f>VLOOKUP(ABS(V13-X10),Note!$E$1:$F$25,2,FALSE)</f>
        <v>1</v>
      </c>
      <c r="Y13" s="3">
        <f>VLOOKUP(ABS(V13-Y10),Note!$E$1:$F$25,2,FALSE)</f>
        <v>0</v>
      </c>
      <c r="Z13" s="3">
        <f>VLOOKUP(ABS(V13-Z10),Note!$E$1:$F$25,2,FALSE)</f>
        <v>0</v>
      </c>
      <c r="AA13">
        <f t="shared" si="15"/>
        <v>7</v>
      </c>
      <c r="AB13" s="3">
        <f>VLOOKUP(ABS(AA13-AB10),Note!$E$1:$F$25,2,FALSE)</f>
        <v>0</v>
      </c>
      <c r="AC13" s="3">
        <f>VLOOKUP(ABS(AA13-AC10),Note!$E$1:$F$25,2,FALSE)</f>
        <v>0</v>
      </c>
      <c r="AD13" s="3">
        <f>VLOOKUP(ABS(AA13-AD10),Note!$E$1:$F$25,2,FALSE)</f>
        <v>0</v>
      </c>
      <c r="AE13" s="3">
        <f>VLOOKUP(ABS(AA13-AE10),Note!$E$1:$F$25,2,FALSE)</f>
        <v>0</v>
      </c>
      <c r="AF13">
        <f t="shared" si="16"/>
        <v>7</v>
      </c>
      <c r="AG13" s="3">
        <f>VLOOKUP(ABS(AF13-AG10),Note!$E$1:$F$25,2,FALSE)</f>
        <v>1</v>
      </c>
      <c r="AH13" s="3">
        <f>VLOOKUP(ABS(AF13-AH10),Note!$E$1:$F$25,2,FALSE)</f>
        <v>0</v>
      </c>
      <c r="AI13" s="3">
        <f>VLOOKUP(ABS(AF13-AI10),Note!$E$1:$F$25,2,FALSE)</f>
        <v>0</v>
      </c>
      <c r="AJ13" s="3">
        <f>VLOOKUP(ABS(AF13-AJ10),Note!$E$1:$F$25,2,FALSE)</f>
        <v>0</v>
      </c>
      <c r="AK13">
        <f t="shared" si="17"/>
        <v>7</v>
      </c>
      <c r="AL13" s="3">
        <f>VLOOKUP(ABS(AK13-AL10),Note!$E$1:$F$25,2,FALSE)</f>
        <v>0</v>
      </c>
      <c r="AM13" s="3">
        <f>VLOOKUP(ABS(AK13-AM10),Note!$E$1:$F$25,2,FALSE)</f>
        <v>0</v>
      </c>
      <c r="AN13" s="3">
        <f>VLOOKUP(ABS(AK13-AN10),Note!$E$1:$F$25,2,FALSE)</f>
        <v>0</v>
      </c>
      <c r="AO13" s="3">
        <f>VLOOKUP(ABS(AK13-AO10),Note!$E$1:$F$25,2,FALSE)</f>
        <v>0</v>
      </c>
      <c r="AP13">
        <f t="shared" si="18"/>
        <v>7</v>
      </c>
      <c r="AQ13" s="3">
        <f>VLOOKUP(ABS(AP13-AQ10),Note!$E$1:$F$25,2,FALSE)</f>
        <v>1</v>
      </c>
      <c r="AR13" s="3">
        <f>VLOOKUP(ABS(AP13-AR10),Note!$E$1:$F$25,2,FALSE)</f>
        <v>0</v>
      </c>
      <c r="AS13" s="3">
        <f>VLOOKUP(ABS(AP13-AS10),Note!$E$1:$F$25,2,FALSE)</f>
        <v>0</v>
      </c>
      <c r="AT13" s="3">
        <f>VLOOKUP(ABS(AP13-AT10),Note!$E$1:$F$25,2,FALSE)</f>
        <v>1</v>
      </c>
      <c r="AU13">
        <f t="shared" si="19"/>
        <v>7</v>
      </c>
      <c r="AV13" s="3">
        <f>VLOOKUP(ABS(AU13-AV10),Note!$E$1:$F$25,2,FALSE)</f>
        <v>0</v>
      </c>
      <c r="AW13" s="3">
        <f>VLOOKUP(ABS(AU13-AW10),Note!$E$1:$F$25,2,FALSE)</f>
        <v>0</v>
      </c>
      <c r="AX13" s="3">
        <f>VLOOKUP(ABS(AU13-AX10),Note!$E$1:$F$25,2,FALSE)</f>
        <v>0</v>
      </c>
      <c r="AY13" s="3">
        <f>VLOOKUP(ABS(AU13-AY10),Note!$E$1:$F$25,2,FALSE)</f>
        <v>0</v>
      </c>
      <c r="AZ13">
        <f t="shared" si="20"/>
        <v>7</v>
      </c>
      <c r="BA13" s="3">
        <f>VLOOKUP(ABS(AZ13-BA10),Note!$E$1:$F$25,2,FALSE)</f>
        <v>0</v>
      </c>
      <c r="BB13" s="3">
        <f>VLOOKUP(ABS(AZ13-BB10),Note!$E$1:$F$25,2,FALSE)</f>
        <v>0</v>
      </c>
      <c r="BC13" s="3">
        <f>VLOOKUP(ABS(AZ13-BC10),Note!$E$1:$F$25,2,FALSE)</f>
        <v>0</v>
      </c>
      <c r="BD13" s="3">
        <f>VLOOKUP(ABS(AZ13-BD10),Note!$E$1:$F$25,2,FALSE)</f>
        <v>1</v>
      </c>
      <c r="BE13">
        <f t="shared" si="21"/>
        <v>7</v>
      </c>
      <c r="BF13" s="3">
        <f>VLOOKUP(ABS(BE13-BF10),Note!$E$1:$F$25,2,FALSE)</f>
        <v>0</v>
      </c>
      <c r="BG13" s="3">
        <f>VLOOKUP(ABS(BE13-BG10),Note!$E$1:$F$25,2,FALSE)</f>
        <v>0</v>
      </c>
      <c r="BH13" s="3">
        <f>VLOOKUP(ABS(BE13-BH10),Note!$E$1:$F$25,2,FALSE)</f>
        <v>1</v>
      </c>
      <c r="BI13" s="3">
        <f>VLOOKUP(ABS(BE13-BI10),Note!$E$1:$F$25,2,FALSE)</f>
        <v>0</v>
      </c>
    </row>
    <row r="14" spans="4:59">
      <c r="D14">
        <f>SUM(C11:C13,D11:D13,E11:E13,F11:F13)</f>
        <v>0</v>
      </c>
      <c r="I14">
        <f>SUM(H11:H13,I11:I13,J11:J13,K11:K13)</f>
        <v>4</v>
      </c>
      <c r="N14">
        <f>SUM(M11:M13,N11:N13,O11:O13,P11:P13)</f>
        <v>1</v>
      </c>
      <c r="S14">
        <f>SUM(R11:R13,S11:S13,T11:T13,U11:U13)</f>
        <v>2</v>
      </c>
      <c r="X14">
        <f>SUM(W11:W13,X11:X13,Y11:Y13,Z11:Z13)</f>
        <v>2</v>
      </c>
      <c r="AC14">
        <f>SUM(AB11:AB13,AC11:AC13,AD11:AD13,AE11:AE13)</f>
        <v>2</v>
      </c>
      <c r="AH14">
        <f>SUM(AG11:AG13,AH11:AH13,AI11:AI13,AJ11:AJ13)</f>
        <v>2</v>
      </c>
      <c r="AM14">
        <f>SUM(AL11:AL13,AM11:AM13,AN11:AN13,AO11:AO13)</f>
        <v>2</v>
      </c>
      <c r="AR14">
        <f>SUM(AQ11:AQ13,AR11:AR13,AS11:AS13,AT11:AT13)</f>
        <v>3</v>
      </c>
      <c r="AW14">
        <f>SUM(AV11:AV13,AW11:AW13,AX11:AX13,AY11:AY13)</f>
        <v>1</v>
      </c>
      <c r="BB14">
        <f>SUM(BA11:BA13,BB11:BB13,BC11:BC13,BD11:BD13)</f>
        <v>2</v>
      </c>
      <c r="BG14">
        <f>SUM(BF11:BF13,BG11:BG13,BH11:BH13,BI11:BI13)</f>
        <v>3</v>
      </c>
    </row>
    <row r="15" spans="1:61">
      <c r="A15" s="1" t="str">
        <f>D21&amp;I21&amp;N21&amp;S21&amp;X21&amp;AC21&amp;AH21&amp;AM21&amp;AR21&amp;AW21&amp;BB21&amp;BG21</f>
        <v>132213132213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385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3:61">
      <c r="C16" t="s">
        <v>0</v>
      </c>
      <c r="D16" t="s">
        <v>5</v>
      </c>
      <c r="E16" t="s">
        <v>47</v>
      </c>
      <c r="F16" t="s">
        <v>11</v>
      </c>
      <c r="H16" t="s">
        <v>39</v>
      </c>
      <c r="I16" t="s">
        <v>6</v>
      </c>
      <c r="J16" t="s">
        <v>8</v>
      </c>
      <c r="K16" t="s">
        <v>56</v>
      </c>
      <c r="M16" t="s">
        <v>3</v>
      </c>
      <c r="N16" t="s">
        <v>45</v>
      </c>
      <c r="O16" t="s">
        <v>50</v>
      </c>
      <c r="P16" t="s">
        <v>0</v>
      </c>
      <c r="R16" t="s">
        <v>42</v>
      </c>
      <c r="S16" t="s">
        <v>8</v>
      </c>
      <c r="T16" t="s">
        <v>10</v>
      </c>
      <c r="U16" t="s">
        <v>39</v>
      </c>
      <c r="W16" t="s">
        <v>5</v>
      </c>
      <c r="X16" t="s">
        <v>49</v>
      </c>
      <c r="Y16" t="s">
        <v>11</v>
      </c>
      <c r="Z16" t="s">
        <v>3</v>
      </c>
      <c r="AB16" t="s">
        <v>6</v>
      </c>
      <c r="AC16" t="s">
        <v>10</v>
      </c>
      <c r="AD16" t="s">
        <v>12</v>
      </c>
      <c r="AE16" t="s">
        <v>42</v>
      </c>
      <c r="AG16" t="s">
        <v>45</v>
      </c>
      <c r="AH16" t="s">
        <v>52</v>
      </c>
      <c r="AI16" t="s">
        <v>0</v>
      </c>
      <c r="AJ16" t="s">
        <v>5</v>
      </c>
      <c r="AL16" t="s">
        <v>8</v>
      </c>
      <c r="AM16" t="s">
        <v>12</v>
      </c>
      <c r="AN16" t="s">
        <v>39</v>
      </c>
      <c r="AO16" t="s">
        <v>6</v>
      </c>
      <c r="AQ16" t="s">
        <v>50</v>
      </c>
      <c r="AR16" t="s">
        <v>0</v>
      </c>
      <c r="AS16" t="s">
        <v>3</v>
      </c>
      <c r="AT16" t="s">
        <v>47</v>
      </c>
      <c r="AV16" t="s">
        <v>10</v>
      </c>
      <c r="AW16" t="s">
        <v>38</v>
      </c>
      <c r="AX16" t="s">
        <v>42</v>
      </c>
      <c r="AY16" t="s">
        <v>8</v>
      </c>
      <c r="BA16" t="s">
        <v>11</v>
      </c>
      <c r="BB16" t="s">
        <v>3</v>
      </c>
      <c r="BC16" t="s">
        <v>5</v>
      </c>
      <c r="BD16" t="s">
        <v>50</v>
      </c>
      <c r="BF16" t="s">
        <v>12</v>
      </c>
      <c r="BG16" t="s">
        <v>41</v>
      </c>
      <c r="BH16" t="s">
        <v>6</v>
      </c>
      <c r="BI16" t="s">
        <v>10</v>
      </c>
    </row>
    <row r="17" spans="3:61">
      <c r="C17">
        <f>VLOOKUP(C16,Note!$A$1:$B$26,2,FALSE)</f>
        <v>0</v>
      </c>
      <c r="D17">
        <f>VLOOKUP(D16,Note!$A$1:$B$26,2,FALSE)</f>
        <v>4</v>
      </c>
      <c r="E17">
        <f>VLOOKUP(E16,Note!$A$1:$B$26,2,FALSE)</f>
        <v>6</v>
      </c>
      <c r="F17">
        <f>VLOOKUP(F16,Note!$A$1:$B$26,2,FALSE)</f>
        <v>10</v>
      </c>
      <c r="H17">
        <f>VLOOKUP(H16,Note!$A$1:$B$26,2,FALSE)</f>
        <v>1</v>
      </c>
      <c r="I17">
        <f>VLOOKUP(I16,Note!$A$1:$B$26,2,FALSE)</f>
        <v>5</v>
      </c>
      <c r="J17">
        <f>VLOOKUP(J16,Note!$A$1:$B$26,2,FALSE)</f>
        <v>7</v>
      </c>
      <c r="K17">
        <f>VLOOKUP(K16,Note!$A$1:$B$26,2,FALSE)</f>
        <v>11</v>
      </c>
      <c r="M17">
        <f>VLOOKUP(M16,Note!$A$1:$B$26,2,FALSE)</f>
        <v>2</v>
      </c>
      <c r="N17">
        <f>VLOOKUP(N16,Note!$A$1:$B$26,2,FALSE)</f>
        <v>6</v>
      </c>
      <c r="O17">
        <f>VLOOKUP(O16,Note!$A$1:$B$26,2,FALSE)</f>
        <v>8</v>
      </c>
      <c r="P17">
        <f>VLOOKUP(P16,Note!$A$1:$B$26,2,FALSE)</f>
        <v>0</v>
      </c>
      <c r="R17">
        <f>VLOOKUP(R16,Note!$A$1:$B$26,2,FALSE)</f>
        <v>3</v>
      </c>
      <c r="S17">
        <f>VLOOKUP(S16,Note!$A$1:$B$26,2,FALSE)</f>
        <v>7</v>
      </c>
      <c r="T17">
        <f>VLOOKUP(T16,Note!$A$1:$B$26,2,FALSE)</f>
        <v>9</v>
      </c>
      <c r="U17">
        <f>VLOOKUP(U16,Note!$A$1:$B$26,2,FALSE)</f>
        <v>1</v>
      </c>
      <c r="W17">
        <f>VLOOKUP(W16,Note!$A$1:$B$26,2,FALSE)</f>
        <v>4</v>
      </c>
      <c r="X17">
        <f>VLOOKUP(X16,Note!$A$1:$B$26,2,FALSE)</f>
        <v>8</v>
      </c>
      <c r="Y17">
        <f>VLOOKUP(Y16,Note!$A$1:$B$26,2,FALSE)</f>
        <v>10</v>
      </c>
      <c r="Z17">
        <f>VLOOKUP(Z16,Note!$A$1:$B$26,2,FALSE)</f>
        <v>2</v>
      </c>
      <c r="AB17">
        <f>VLOOKUP(AB16,Note!$A$1:$B$26,2,FALSE)</f>
        <v>5</v>
      </c>
      <c r="AC17">
        <f>VLOOKUP(AC16,Note!$A$1:$B$26,2,FALSE)</f>
        <v>9</v>
      </c>
      <c r="AD17">
        <f>VLOOKUP(AD16,Note!$A$1:$B$26,2,FALSE)</f>
        <v>11</v>
      </c>
      <c r="AE17">
        <f>VLOOKUP(AE16,Note!$A$1:$B$26,2,FALSE)</f>
        <v>3</v>
      </c>
      <c r="AG17">
        <f>VLOOKUP(AG16,Note!$A$1:$B$26,2,FALSE)</f>
        <v>6</v>
      </c>
      <c r="AH17">
        <f>VLOOKUP(AH16,Note!$A$1:$B$26,2,FALSE)</f>
        <v>10</v>
      </c>
      <c r="AI17">
        <f>VLOOKUP(AI16,Note!$A$1:$B$26,2,FALSE)</f>
        <v>0</v>
      </c>
      <c r="AJ17">
        <f>VLOOKUP(AJ16,Note!$A$1:$B$26,2,FALSE)</f>
        <v>4</v>
      </c>
      <c r="AL17">
        <f>VLOOKUP(AL16,Note!$A$1:$B$26,2,FALSE)</f>
        <v>7</v>
      </c>
      <c r="AM17">
        <f>VLOOKUP(AM16,Note!$A$1:$B$26,2,FALSE)</f>
        <v>11</v>
      </c>
      <c r="AN17">
        <f>VLOOKUP(AN16,Note!$A$1:$B$26,2,FALSE)</f>
        <v>1</v>
      </c>
      <c r="AO17">
        <f>VLOOKUP(AO16,Note!$A$1:$B$26,2,FALSE)</f>
        <v>5</v>
      </c>
      <c r="AQ17">
        <f>VLOOKUP(AQ16,Note!$A$1:$B$26,2,FALSE)</f>
        <v>8</v>
      </c>
      <c r="AR17">
        <f>VLOOKUP(AR16,Note!$A$1:$B$26,2,FALSE)</f>
        <v>0</v>
      </c>
      <c r="AS17">
        <f>VLOOKUP(AS16,Note!$A$1:$B$26,2,FALSE)</f>
        <v>2</v>
      </c>
      <c r="AT17">
        <f>VLOOKUP(AT16,Note!$A$1:$B$26,2,FALSE)</f>
        <v>6</v>
      </c>
      <c r="AV17">
        <f>VLOOKUP(AV16,Note!$A$1:$B$26,2,FALSE)</f>
        <v>9</v>
      </c>
      <c r="AW17">
        <f>VLOOKUP(AW16,Note!$A$1:$B$26,2,FALSE)</f>
        <v>1</v>
      </c>
      <c r="AX17">
        <f>VLOOKUP(AX16,Note!$A$1:$B$26,2,FALSE)</f>
        <v>3</v>
      </c>
      <c r="AY17">
        <f>VLOOKUP(AY16,Note!$A$1:$B$26,2,FALSE)</f>
        <v>7</v>
      </c>
      <c r="BA17">
        <f>VLOOKUP(BA16,Note!$A$1:$B$26,2,FALSE)</f>
        <v>10</v>
      </c>
      <c r="BB17">
        <f>VLOOKUP(BB16,Note!$A$1:$B$26,2,FALSE)</f>
        <v>2</v>
      </c>
      <c r="BC17">
        <f>VLOOKUP(BC16,Note!$A$1:$B$26,2,FALSE)</f>
        <v>4</v>
      </c>
      <c r="BD17">
        <f>VLOOKUP(BD16,Note!$A$1:$B$26,2,FALSE)</f>
        <v>8</v>
      </c>
      <c r="BF17">
        <f>VLOOKUP(BF16,Note!$A$1:$B$26,2,FALSE)</f>
        <v>11</v>
      </c>
      <c r="BG17">
        <f>VLOOKUP(BG16,Note!$A$1:$B$26,2,FALSE)</f>
        <v>3</v>
      </c>
      <c r="BH17">
        <f>VLOOKUP(BH16,Note!$A$1:$B$26,2,FALSE)</f>
        <v>5</v>
      </c>
      <c r="BI17">
        <f>VLOOKUP(BI16,Note!$A$1:$B$26,2,FALSE)</f>
        <v>9</v>
      </c>
    </row>
    <row r="18" spans="1:61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 s="3">
        <f>VLOOKUP(ABS(B18-F17),Note!$E$1:$F$25,2,FALSE)</f>
        <v>0</v>
      </c>
      <c r="G18">
        <f t="shared" ref="G18:G20" si="22">B18</f>
        <v>0</v>
      </c>
      <c r="H18" s="3">
        <f>VLOOKUP(ABS(G18-H17),Note!$E$1:$F$25,2,FALSE)</f>
        <v>1</v>
      </c>
      <c r="I18" s="3">
        <f>VLOOKUP(ABS(G18-I17),Note!$E$1:$F$25,2,FALSE)</f>
        <v>0</v>
      </c>
      <c r="J18" s="3">
        <f>VLOOKUP(ABS(G18-J17),Note!$E$1:$F$25,2,FALSE)</f>
        <v>0</v>
      </c>
      <c r="K18" s="3">
        <f>VLOOKUP(ABS(G18-K17),Note!$E$1:$F$25,2,FALSE)</f>
        <v>1</v>
      </c>
      <c r="L18">
        <f t="shared" ref="L18:L20" si="23">G18</f>
        <v>0</v>
      </c>
      <c r="M18" s="3">
        <f>VLOOKUP(ABS(L18-M17),Note!$E$1:$F$25,2,FALSE)</f>
        <v>0</v>
      </c>
      <c r="N18" s="3">
        <f>VLOOKUP(ABS(L18-N17),Note!$E$1:$F$25,2,FALSE)</f>
        <v>0</v>
      </c>
      <c r="O18" s="3">
        <f>VLOOKUP(ABS(L18-O17),Note!$E$1:$F$25,2,FALSE)</f>
        <v>0</v>
      </c>
      <c r="P18" s="3">
        <f>VLOOKUP(ABS(L18-P17),Note!$E$1:$F$25,2,FALSE)</f>
        <v>0</v>
      </c>
      <c r="Q18">
        <f t="shared" ref="Q18:Q20" si="24">L18</f>
        <v>0</v>
      </c>
      <c r="R18" s="3">
        <f>VLOOKUP(ABS(Q18-R17),Note!$E$1:$F$25,2,FALSE)</f>
        <v>0</v>
      </c>
      <c r="S18" s="3">
        <f>VLOOKUP(ABS(Q18-S17),Note!$E$1:$F$25,2,FALSE)</f>
        <v>0</v>
      </c>
      <c r="T18" s="3">
        <f>VLOOKUP(ABS(Q18-T17),Note!$E$1:$F$25,2,FALSE)</f>
        <v>0</v>
      </c>
      <c r="U18" s="3">
        <f>VLOOKUP(ABS(Q18-U17),Note!$E$1:$F$25,2,FALSE)</f>
        <v>1</v>
      </c>
      <c r="V18">
        <f t="shared" ref="V18:V20" si="25">Q18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0</v>
      </c>
      <c r="Z18" s="3">
        <f>VLOOKUP(ABS(V18-Z17),Note!$E$1:$F$25,2,FALSE)</f>
        <v>0</v>
      </c>
      <c r="AA18">
        <f t="shared" ref="AA18:AA20" si="26">V18</f>
        <v>0</v>
      </c>
      <c r="AB18" s="3">
        <f>VLOOKUP(ABS(AA18-AB17),Note!$E$1:$F$25,2,FALSE)</f>
        <v>0</v>
      </c>
      <c r="AC18" s="3">
        <f>VLOOKUP(ABS(AA18-AC17),Note!$E$1:$F$25,2,FALSE)</f>
        <v>0</v>
      </c>
      <c r="AD18" s="3">
        <f>VLOOKUP(ABS(AA18-AD17),Note!$E$1:$F$25,2,FALSE)</f>
        <v>1</v>
      </c>
      <c r="AE18" s="3">
        <f>VLOOKUP(ABS(AA18-AE17),Note!$E$1:$F$25,2,FALSE)</f>
        <v>0</v>
      </c>
      <c r="AF18">
        <f t="shared" ref="AF18:AF20" si="27">AA18</f>
        <v>0</v>
      </c>
      <c r="AG18" s="3">
        <f>VLOOKUP(ABS(AF18-AG17),Note!$E$1:$F$25,2,FALSE)</f>
        <v>0</v>
      </c>
      <c r="AH18" s="3">
        <f>VLOOKUP(ABS(AF18-AH17),Note!$E$1:$F$25,2,FALSE)</f>
        <v>0</v>
      </c>
      <c r="AI18" s="3">
        <f>VLOOKUP(ABS(AF18-AI17),Note!$E$1:$F$25,2,FALSE)</f>
        <v>0</v>
      </c>
      <c r="AJ18" s="3">
        <f>VLOOKUP(ABS(AF18-AJ17),Note!$E$1:$F$25,2,FALSE)</f>
        <v>0</v>
      </c>
      <c r="AK18">
        <f t="shared" ref="AK18:AK20" si="28">AF18</f>
        <v>0</v>
      </c>
      <c r="AL18" s="3">
        <f>VLOOKUP(ABS(AK18-AL17),Note!$E$1:$F$25,2,FALSE)</f>
        <v>0</v>
      </c>
      <c r="AM18" s="3">
        <f>VLOOKUP(ABS(AK18-AM17),Note!$E$1:$F$25,2,FALSE)</f>
        <v>1</v>
      </c>
      <c r="AN18" s="3">
        <f>VLOOKUP(ABS(AK18-AN17),Note!$E$1:$F$25,2,FALSE)</f>
        <v>1</v>
      </c>
      <c r="AO18" s="3">
        <f>VLOOKUP(ABS(AK18-AO17),Note!$E$1:$F$25,2,FALSE)</f>
        <v>0</v>
      </c>
      <c r="AP18">
        <f t="shared" ref="AP18:AP20" si="29">AK18</f>
        <v>0</v>
      </c>
      <c r="AQ18" s="3">
        <f>VLOOKUP(ABS(AP18-AQ17),Note!$E$1:$F$25,2,FALSE)</f>
        <v>0</v>
      </c>
      <c r="AR18" s="3">
        <f>VLOOKUP(ABS(AP18-AR17),Note!$E$1:$F$25,2,FALSE)</f>
        <v>0</v>
      </c>
      <c r="AS18" s="3">
        <f>VLOOKUP(ABS(AP18-AS17),Note!$E$1:$F$25,2,FALSE)</f>
        <v>0</v>
      </c>
      <c r="AT18" s="3">
        <f>VLOOKUP(ABS(AP18-AT17),Note!$E$1:$F$25,2,FALSE)</f>
        <v>0</v>
      </c>
      <c r="AU18">
        <f t="shared" ref="AU18:AU20" si="30">AP18</f>
        <v>0</v>
      </c>
      <c r="AV18" s="3">
        <f>VLOOKUP(ABS(AU18-AV17),Note!$E$1:$F$25,2,FALSE)</f>
        <v>0</v>
      </c>
      <c r="AW18" s="3">
        <f>VLOOKUP(ABS(AU18-AW17),Note!$E$1:$F$25,2,FALSE)</f>
        <v>1</v>
      </c>
      <c r="AX18" s="3">
        <f>VLOOKUP(ABS(AU18-AX17),Note!$E$1:$F$25,2,FALSE)</f>
        <v>0</v>
      </c>
      <c r="AY18" s="3">
        <f>VLOOKUP(ABS(AU18-AY17),Note!$E$1:$F$25,2,FALSE)</f>
        <v>0</v>
      </c>
      <c r="AZ18">
        <f t="shared" ref="AZ18:AZ20" si="31">AU18</f>
        <v>0</v>
      </c>
      <c r="BA18" s="3">
        <f>VLOOKUP(ABS(AZ18-BA17),Note!$E$1:$F$25,2,FALSE)</f>
        <v>0</v>
      </c>
      <c r="BB18" s="3">
        <f>VLOOKUP(ABS(AZ18-BB17),Note!$E$1:$F$25,2,FALSE)</f>
        <v>0</v>
      </c>
      <c r="BC18" s="3">
        <f>VLOOKUP(ABS(AZ18-BC17),Note!$E$1:$F$25,2,FALSE)</f>
        <v>0</v>
      </c>
      <c r="BD18" s="3">
        <f>VLOOKUP(ABS(AZ18-BD17),Note!$E$1:$F$25,2,FALSE)</f>
        <v>0</v>
      </c>
      <c r="BE18">
        <f t="shared" ref="BE18:BE20" si="32">AZ18</f>
        <v>0</v>
      </c>
      <c r="BF18" s="3">
        <f>VLOOKUP(ABS(BE18-BF17),Note!$E$1:$F$25,2,FALSE)</f>
        <v>1</v>
      </c>
      <c r="BG18" s="3">
        <f>VLOOKUP(ABS(BE18-BG17),Note!$E$1:$F$25,2,FALSE)</f>
        <v>0</v>
      </c>
      <c r="BH18" s="3">
        <f>VLOOKUP(ABS(BE18-BH17),Note!$E$1:$F$25,2,FALSE)</f>
        <v>0</v>
      </c>
      <c r="BI18" s="3">
        <f>VLOOKUP(ABS(BE18-BI17),Note!$E$1:$F$25,2,FALSE)</f>
        <v>0</v>
      </c>
    </row>
    <row r="19" spans="1:61">
      <c r="A19" t="str">
        <f>VLOOKUP(まとめ3!$A$1&amp;"",Chords!$A$2:$D$188,2,FALSE)</f>
        <v>E</v>
      </c>
      <c r="B19">
        <f>VLOOKUP(A19,Note!$A$1:$B$26,2,FALSE)</f>
        <v>4</v>
      </c>
      <c r="C19" s="3">
        <f>VLOOKUP(ABS(B19-C17),Note!$E$1:$F$25,2,FALSE)</f>
        <v>0</v>
      </c>
      <c r="D19" s="3">
        <f>VLOOKUP(ABS(B19-D17),Note!$E$1:$F$25,2,FALSE)</f>
        <v>0</v>
      </c>
      <c r="E19" s="3">
        <f>VLOOKUP(ABS(B19-E17),Note!$E$1:$F$25,2,FALSE)</f>
        <v>0</v>
      </c>
      <c r="F19" s="3">
        <f>VLOOKUP(ABS(B19-F17),Note!$E$1:$F$25,2,FALSE)</f>
        <v>0</v>
      </c>
      <c r="G19">
        <f t="shared" si="22"/>
        <v>4</v>
      </c>
      <c r="H19" s="3">
        <f>VLOOKUP(ABS(G19-H17),Note!$E$1:$F$25,2,FALSE)</f>
        <v>0</v>
      </c>
      <c r="I19" s="3">
        <f>VLOOKUP(ABS(G19-I17),Note!$E$1:$F$25,2,FALSE)</f>
        <v>1</v>
      </c>
      <c r="J19" s="3">
        <f>VLOOKUP(ABS(G19-J17),Note!$E$1:$F$25,2,FALSE)</f>
        <v>0</v>
      </c>
      <c r="K19" s="3">
        <f>VLOOKUP(ABS(G19-K17),Note!$E$1:$F$25,2,FALSE)</f>
        <v>0</v>
      </c>
      <c r="L19">
        <f t="shared" si="23"/>
        <v>4</v>
      </c>
      <c r="M19" s="3">
        <f>VLOOKUP(ABS(L19-M17),Note!$E$1:$F$25,2,FALSE)</f>
        <v>0</v>
      </c>
      <c r="N19" s="3">
        <f>VLOOKUP(ABS(L19-N17),Note!$E$1:$F$25,2,FALSE)</f>
        <v>0</v>
      </c>
      <c r="O19" s="3">
        <f>VLOOKUP(ABS(L19-O17),Note!$E$1:$F$25,2,FALSE)</f>
        <v>0</v>
      </c>
      <c r="P19" s="3">
        <f>VLOOKUP(ABS(L19-P17),Note!$E$1:$F$25,2,FALSE)</f>
        <v>0</v>
      </c>
      <c r="Q19">
        <f t="shared" si="24"/>
        <v>4</v>
      </c>
      <c r="R19" s="3">
        <f>VLOOKUP(ABS(Q19-R17),Note!$E$1:$F$25,2,FALSE)</f>
        <v>1</v>
      </c>
      <c r="S19" s="3">
        <f>VLOOKUP(ABS(Q19-S17),Note!$E$1:$F$25,2,FALSE)</f>
        <v>0</v>
      </c>
      <c r="T19" s="3">
        <f>VLOOKUP(ABS(Q19-T17),Note!$E$1:$F$25,2,FALSE)</f>
        <v>0</v>
      </c>
      <c r="U19" s="3">
        <f>VLOOKUP(ABS(Q19-U17),Note!$E$1:$F$25,2,FALSE)</f>
        <v>0</v>
      </c>
      <c r="V19">
        <f t="shared" si="25"/>
        <v>4</v>
      </c>
      <c r="W19" s="3">
        <f>VLOOKUP(ABS(V19-W17),Note!$E$1:$F$25,2,FALSE)</f>
        <v>0</v>
      </c>
      <c r="X19" s="3">
        <f>VLOOKUP(ABS(V19-X17),Note!$E$1:$F$25,2,FALSE)</f>
        <v>0</v>
      </c>
      <c r="Y19" s="3">
        <f>VLOOKUP(ABS(V19-Y17),Note!$E$1:$F$25,2,FALSE)</f>
        <v>0</v>
      </c>
      <c r="Z19" s="3">
        <f>VLOOKUP(ABS(V19-Z17),Note!$E$1:$F$25,2,FALSE)</f>
        <v>0</v>
      </c>
      <c r="AA19">
        <f t="shared" si="26"/>
        <v>4</v>
      </c>
      <c r="AB19" s="3">
        <f>VLOOKUP(ABS(AA19-AB17),Note!$E$1:$F$25,2,FALSE)</f>
        <v>1</v>
      </c>
      <c r="AC19" s="3">
        <f>VLOOKUP(ABS(AA19-AC17),Note!$E$1:$F$25,2,FALSE)</f>
        <v>0</v>
      </c>
      <c r="AD19" s="3">
        <f>VLOOKUP(ABS(AA19-AD17),Note!$E$1:$F$25,2,FALSE)</f>
        <v>0</v>
      </c>
      <c r="AE19" s="3">
        <f>VLOOKUP(ABS(AA19-AE17),Note!$E$1:$F$25,2,FALSE)</f>
        <v>1</v>
      </c>
      <c r="AF19">
        <f t="shared" si="27"/>
        <v>4</v>
      </c>
      <c r="AG19" s="3">
        <f>VLOOKUP(ABS(AF19-AG17),Note!$E$1:$F$25,2,FALSE)</f>
        <v>0</v>
      </c>
      <c r="AH19" s="3">
        <f>VLOOKUP(ABS(AF19-AH17),Note!$E$1:$F$25,2,FALSE)</f>
        <v>0</v>
      </c>
      <c r="AI19" s="3">
        <f>VLOOKUP(ABS(AF19-AI17),Note!$E$1:$F$25,2,FALSE)</f>
        <v>0</v>
      </c>
      <c r="AJ19" s="3">
        <f>VLOOKUP(ABS(AF19-AJ17),Note!$E$1:$F$25,2,FALSE)</f>
        <v>0</v>
      </c>
      <c r="AK19">
        <f t="shared" si="28"/>
        <v>4</v>
      </c>
      <c r="AL19" s="3">
        <f>VLOOKUP(ABS(AK19-AL17),Note!$E$1:$F$25,2,FALSE)</f>
        <v>0</v>
      </c>
      <c r="AM19" s="3">
        <f>VLOOKUP(ABS(AK19-AM17),Note!$E$1:$F$25,2,FALSE)</f>
        <v>0</v>
      </c>
      <c r="AN19" s="3">
        <f>VLOOKUP(ABS(AK19-AN17),Note!$E$1:$F$25,2,FALSE)</f>
        <v>0</v>
      </c>
      <c r="AO19" s="3">
        <f>VLOOKUP(ABS(AK19-AO17),Note!$E$1:$F$25,2,FALSE)</f>
        <v>1</v>
      </c>
      <c r="AP19">
        <f t="shared" si="29"/>
        <v>4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0</v>
      </c>
      <c r="AT19" s="3">
        <f>VLOOKUP(ABS(AP19-AT17),Note!$E$1:$F$25,2,FALSE)</f>
        <v>0</v>
      </c>
      <c r="AU19">
        <f t="shared" si="30"/>
        <v>4</v>
      </c>
      <c r="AV19" s="3">
        <f>VLOOKUP(ABS(AU19-AV17),Note!$E$1:$F$25,2,FALSE)</f>
        <v>0</v>
      </c>
      <c r="AW19" s="3">
        <f>VLOOKUP(ABS(AU19-AW17),Note!$E$1:$F$25,2,FALSE)</f>
        <v>0</v>
      </c>
      <c r="AX19" s="3">
        <f>VLOOKUP(ABS(AU19-AX17),Note!$E$1:$F$25,2,FALSE)</f>
        <v>1</v>
      </c>
      <c r="AY19" s="3">
        <f>VLOOKUP(ABS(AU19-AY17),Note!$E$1:$F$25,2,FALSE)</f>
        <v>0</v>
      </c>
      <c r="AZ19">
        <f t="shared" si="31"/>
        <v>4</v>
      </c>
      <c r="BA19" s="3">
        <f>VLOOKUP(ABS(AZ19-BA17),Note!$E$1:$F$25,2,FALSE)</f>
        <v>0</v>
      </c>
      <c r="BB19" s="3">
        <f>VLOOKUP(ABS(AZ19-BB17),Note!$E$1:$F$25,2,FALSE)</f>
        <v>0</v>
      </c>
      <c r="BC19" s="3">
        <f>VLOOKUP(ABS(AZ19-BC17),Note!$E$1:$F$25,2,FALSE)</f>
        <v>0</v>
      </c>
      <c r="BD19" s="3">
        <f>VLOOKUP(ABS(AZ19-BD17),Note!$E$1:$F$25,2,FALSE)</f>
        <v>0</v>
      </c>
      <c r="BE19">
        <f t="shared" si="32"/>
        <v>4</v>
      </c>
      <c r="BF19" s="3">
        <f>VLOOKUP(ABS(BE19-BF17),Note!$E$1:$F$25,2,FALSE)</f>
        <v>0</v>
      </c>
      <c r="BG19" s="3">
        <f>VLOOKUP(ABS(BE19-BG17),Note!$E$1:$F$25,2,FALSE)</f>
        <v>1</v>
      </c>
      <c r="BH19" s="3">
        <f>VLOOKUP(ABS(BE19-BH17),Note!$E$1:$F$25,2,FALSE)</f>
        <v>1</v>
      </c>
      <c r="BI19" s="3">
        <f>VLOOKUP(ABS(BE19-BI17),Note!$E$1:$F$25,2,FALSE)</f>
        <v>0</v>
      </c>
    </row>
    <row r="20" spans="1:61">
      <c r="A20" t="str">
        <f>VLOOKUP(まとめ3!$A$1&amp;"",Chords!$A$2:$D$188,3,FALSE)</f>
        <v>G</v>
      </c>
      <c r="B20">
        <f>VLOOKUP(A20,Note!$A$1:$B$26,2,FALSE)</f>
        <v>7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1</v>
      </c>
      <c r="F20" s="3">
        <f>VLOOKUP(ABS(B20-F17),Note!$E$1:$F$25,2,FALSE)</f>
        <v>0</v>
      </c>
      <c r="G20">
        <f t="shared" si="22"/>
        <v>7</v>
      </c>
      <c r="H20" s="3">
        <f>VLOOKUP(ABS(G20-H17),Note!$E$1:$F$25,2,FALSE)</f>
        <v>0</v>
      </c>
      <c r="I20" s="3">
        <f>VLOOKUP(ABS(G20-I17),Note!$E$1:$F$25,2,FALSE)</f>
        <v>0</v>
      </c>
      <c r="J20" s="3">
        <f>VLOOKUP(ABS(G20-J17),Note!$E$1:$F$25,2,FALSE)</f>
        <v>0</v>
      </c>
      <c r="K20" s="3">
        <f>VLOOKUP(ABS(G20-K17),Note!$E$1:$F$25,2,FALSE)</f>
        <v>0</v>
      </c>
      <c r="L20">
        <f t="shared" si="23"/>
        <v>7</v>
      </c>
      <c r="M20" s="3">
        <f>VLOOKUP(ABS(L20-M17),Note!$E$1:$F$25,2,FALSE)</f>
        <v>0</v>
      </c>
      <c r="N20" s="3">
        <f>VLOOKUP(ABS(L20-N17),Note!$E$1:$F$25,2,FALSE)</f>
        <v>1</v>
      </c>
      <c r="O20" s="3">
        <f>VLOOKUP(ABS(L20-O17),Note!$E$1:$F$25,2,FALSE)</f>
        <v>1</v>
      </c>
      <c r="P20" s="3">
        <f>VLOOKUP(ABS(L20-P17),Note!$E$1:$F$25,2,FALSE)</f>
        <v>0</v>
      </c>
      <c r="Q20">
        <f t="shared" si="24"/>
        <v>7</v>
      </c>
      <c r="R20" s="3">
        <f>VLOOKUP(ABS(Q20-R17),Note!$E$1:$F$25,2,FALSE)</f>
        <v>0</v>
      </c>
      <c r="S20" s="3">
        <f>VLOOKUP(ABS(Q20-S17),Note!$E$1:$F$25,2,FALSE)</f>
        <v>0</v>
      </c>
      <c r="T20" s="3">
        <f>VLOOKUP(ABS(Q20-T17),Note!$E$1:$F$25,2,FALSE)</f>
        <v>0</v>
      </c>
      <c r="U20" s="3">
        <f>VLOOKUP(ABS(Q20-U17),Note!$E$1:$F$25,2,FALSE)</f>
        <v>0</v>
      </c>
      <c r="V20">
        <f t="shared" si="25"/>
        <v>7</v>
      </c>
      <c r="W20" s="3">
        <f>VLOOKUP(ABS(V20-W17),Note!$E$1:$F$25,2,FALSE)</f>
        <v>0</v>
      </c>
      <c r="X20" s="3">
        <f>VLOOKUP(ABS(V20-X17),Note!$E$1:$F$25,2,FALSE)</f>
        <v>1</v>
      </c>
      <c r="Y20" s="3">
        <f>VLOOKUP(ABS(V20-Y17),Note!$E$1:$F$25,2,FALSE)</f>
        <v>0</v>
      </c>
      <c r="Z20" s="3">
        <f>VLOOKUP(ABS(V20-Z17),Note!$E$1:$F$25,2,FALSE)</f>
        <v>0</v>
      </c>
      <c r="AA20">
        <f t="shared" si="26"/>
        <v>7</v>
      </c>
      <c r="AB20" s="3">
        <f>VLOOKUP(ABS(AA20-AB17),Note!$E$1:$F$25,2,FALSE)</f>
        <v>0</v>
      </c>
      <c r="AC20" s="3">
        <f>VLOOKUP(ABS(AA20-AC17),Note!$E$1:$F$25,2,FALSE)</f>
        <v>0</v>
      </c>
      <c r="AD20" s="3">
        <f>VLOOKUP(ABS(AA20-AD17),Note!$E$1:$F$25,2,FALSE)</f>
        <v>0</v>
      </c>
      <c r="AE20" s="3">
        <f>VLOOKUP(ABS(AA20-AE17),Note!$E$1:$F$25,2,FALSE)</f>
        <v>0</v>
      </c>
      <c r="AF20">
        <f t="shared" si="27"/>
        <v>7</v>
      </c>
      <c r="AG20" s="3">
        <f>VLOOKUP(ABS(AF20-AG17),Note!$E$1:$F$25,2,FALSE)</f>
        <v>1</v>
      </c>
      <c r="AH20" s="3">
        <f>VLOOKUP(ABS(AF20-AH17),Note!$E$1:$F$25,2,FALSE)</f>
        <v>0</v>
      </c>
      <c r="AI20" s="3">
        <f>VLOOKUP(ABS(AF20-AI17),Note!$E$1:$F$25,2,FALSE)</f>
        <v>0</v>
      </c>
      <c r="AJ20" s="3">
        <f>VLOOKUP(ABS(AF20-AJ17),Note!$E$1:$F$25,2,FALSE)</f>
        <v>0</v>
      </c>
      <c r="AK20">
        <f t="shared" si="28"/>
        <v>7</v>
      </c>
      <c r="AL20" s="3">
        <f>VLOOKUP(ABS(AK20-AL17),Note!$E$1:$F$25,2,FALSE)</f>
        <v>0</v>
      </c>
      <c r="AM20" s="3">
        <f>VLOOKUP(ABS(AK20-AM17),Note!$E$1:$F$25,2,FALSE)</f>
        <v>0</v>
      </c>
      <c r="AN20" s="3">
        <f>VLOOKUP(ABS(AK20-AN17),Note!$E$1:$F$25,2,FALSE)</f>
        <v>0</v>
      </c>
      <c r="AO20" s="3">
        <f>VLOOKUP(ABS(AK20-AO17),Note!$E$1:$F$25,2,FALSE)</f>
        <v>0</v>
      </c>
      <c r="AP20">
        <f t="shared" si="29"/>
        <v>7</v>
      </c>
      <c r="AQ20" s="3">
        <f>VLOOKUP(ABS(AP20-AQ17),Note!$E$1:$F$25,2,FALSE)</f>
        <v>1</v>
      </c>
      <c r="AR20" s="3">
        <f>VLOOKUP(ABS(AP20-AR17),Note!$E$1:$F$25,2,FALSE)</f>
        <v>0</v>
      </c>
      <c r="AS20" s="3">
        <f>VLOOKUP(ABS(AP20-AS17),Note!$E$1:$F$25,2,FALSE)</f>
        <v>0</v>
      </c>
      <c r="AT20" s="3">
        <f>VLOOKUP(ABS(AP20-AT17),Note!$E$1:$F$25,2,FALSE)</f>
        <v>1</v>
      </c>
      <c r="AU20">
        <f t="shared" si="30"/>
        <v>7</v>
      </c>
      <c r="AV20" s="3">
        <f>VLOOKUP(ABS(AU20-AV17),Note!$E$1:$F$25,2,FALSE)</f>
        <v>0</v>
      </c>
      <c r="AW20" s="3">
        <f>VLOOKUP(ABS(AU20-AW17),Note!$E$1:$F$25,2,FALSE)</f>
        <v>0</v>
      </c>
      <c r="AX20" s="3">
        <f>VLOOKUP(ABS(AU20-AX17),Note!$E$1:$F$25,2,FALSE)</f>
        <v>0</v>
      </c>
      <c r="AY20" s="3">
        <f>VLOOKUP(ABS(AU20-AY17),Note!$E$1:$F$25,2,FALSE)</f>
        <v>0</v>
      </c>
      <c r="AZ20">
        <f t="shared" si="31"/>
        <v>7</v>
      </c>
      <c r="BA20" s="3">
        <f>VLOOKUP(ABS(AZ20-BA17),Note!$E$1:$F$25,2,FALSE)</f>
        <v>0</v>
      </c>
      <c r="BB20" s="3">
        <f>VLOOKUP(ABS(AZ20-BB17),Note!$E$1:$F$25,2,FALSE)</f>
        <v>0</v>
      </c>
      <c r="BC20" s="3">
        <f>VLOOKUP(ABS(AZ20-BC17),Note!$E$1:$F$25,2,FALSE)</f>
        <v>0</v>
      </c>
      <c r="BD20" s="3">
        <f>VLOOKUP(ABS(AZ20-BD17),Note!$E$1:$F$25,2,FALSE)</f>
        <v>1</v>
      </c>
      <c r="BE20">
        <f t="shared" si="32"/>
        <v>7</v>
      </c>
      <c r="BF20" s="3">
        <f>VLOOKUP(ABS(BE20-BF17),Note!$E$1:$F$25,2,FALSE)</f>
        <v>0</v>
      </c>
      <c r="BG20" s="3">
        <f>VLOOKUP(ABS(BE20-BG17),Note!$E$1:$F$25,2,FALSE)</f>
        <v>0</v>
      </c>
      <c r="BH20" s="3">
        <f>VLOOKUP(ABS(BE20-BH17),Note!$E$1:$F$25,2,FALSE)</f>
        <v>0</v>
      </c>
      <c r="BI20" s="3">
        <f>VLOOKUP(ABS(BE20-BI17),Note!$E$1:$F$25,2,FALSE)</f>
        <v>0</v>
      </c>
    </row>
    <row r="21" spans="4:59">
      <c r="D21">
        <f>SUM(C18:C20,D18:D20,E18:E20,F18:F20)</f>
        <v>1</v>
      </c>
      <c r="I21">
        <f>SUM(H18:H20,I18:I20,J18:J20,K18:K20)</f>
        <v>3</v>
      </c>
      <c r="N21">
        <f>SUM(M18:M20,N18:N20,O18:O20,P18:P20)</f>
        <v>2</v>
      </c>
      <c r="S21">
        <f>SUM(R18:R20,S18:S20,T18:T20,U18:U20)</f>
        <v>2</v>
      </c>
      <c r="X21">
        <f>SUM(W18:W20,X18:X20,Y18:Y20,Z18:Z20)</f>
        <v>1</v>
      </c>
      <c r="AC21">
        <f>SUM(AB18:AB20,AC18:AC20,AD18:AD20,AE18:AE20)</f>
        <v>3</v>
      </c>
      <c r="AH21">
        <f>SUM(AG18:AG20,AH18:AH20,AI18:AI20,AJ18:AJ20)</f>
        <v>1</v>
      </c>
      <c r="AM21">
        <f>SUM(AL18:AL20,AM18:AM20,AN18:AN20,AO18:AO20)</f>
        <v>3</v>
      </c>
      <c r="AR21">
        <f>SUM(AQ18:AQ20,AR18:AR20,AS18:AS20,AT18:AT20)</f>
        <v>2</v>
      </c>
      <c r="AW21">
        <f>SUM(AV18:AV20,AW18:AW20,AX18:AX20,AY18:AY20)</f>
        <v>2</v>
      </c>
      <c r="BB21">
        <f>SUM(BA18:BA20,BB18:BB20,BC18:BC20,BD18:BD20)</f>
        <v>1</v>
      </c>
      <c r="BG21">
        <f>SUM(BF18:BF20,BG18:BG20,BH18:BH20,BI18:BI20)</f>
        <v>3</v>
      </c>
    </row>
    <row r="22" spans="1:61">
      <c r="A22" s="1" t="str">
        <f>D28&amp;I28&amp;N28&amp;S28&amp;X28&amp;AC28&amp;AH28&amp;AM28&amp;AR28&amp;AW28&amp;BB28&amp;BG28</f>
        <v>131313214032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386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3:61">
      <c r="C23" t="s">
        <v>0</v>
      </c>
      <c r="D23" t="s">
        <v>42</v>
      </c>
      <c r="E23" t="s">
        <v>8</v>
      </c>
      <c r="F23" t="s">
        <v>11</v>
      </c>
      <c r="H23" t="s">
        <v>38</v>
      </c>
      <c r="I23" t="s">
        <v>5</v>
      </c>
      <c r="J23" t="s">
        <v>49</v>
      </c>
      <c r="K23" t="s">
        <v>12</v>
      </c>
      <c r="M23" t="s">
        <v>3</v>
      </c>
      <c r="N23" t="s">
        <v>6</v>
      </c>
      <c r="O23" t="s">
        <v>10</v>
      </c>
      <c r="P23" t="s">
        <v>0</v>
      </c>
      <c r="R23" t="s">
        <v>42</v>
      </c>
      <c r="S23" t="s">
        <v>47</v>
      </c>
      <c r="T23" t="s">
        <v>11</v>
      </c>
      <c r="U23" t="s">
        <v>39</v>
      </c>
      <c r="W23" t="s">
        <v>5</v>
      </c>
      <c r="X23" t="s">
        <v>8</v>
      </c>
      <c r="Y23" t="s">
        <v>12</v>
      </c>
      <c r="Z23" t="s">
        <v>3</v>
      </c>
      <c r="AB23" t="s">
        <v>6</v>
      </c>
      <c r="AC23" t="s">
        <v>50</v>
      </c>
      <c r="AD23" t="s">
        <v>0</v>
      </c>
      <c r="AE23" t="s">
        <v>42</v>
      </c>
      <c r="AG23" t="s">
        <v>45</v>
      </c>
      <c r="AH23" t="s">
        <v>10</v>
      </c>
      <c r="AI23" t="s">
        <v>38</v>
      </c>
      <c r="AJ23" t="s">
        <v>5</v>
      </c>
      <c r="AL23" t="s">
        <v>8</v>
      </c>
      <c r="AM23" t="s">
        <v>11</v>
      </c>
      <c r="AN23" t="s">
        <v>3</v>
      </c>
      <c r="AO23" t="s">
        <v>6</v>
      </c>
      <c r="AQ23" t="s">
        <v>50</v>
      </c>
      <c r="AR23" t="s">
        <v>56</v>
      </c>
      <c r="AS23" t="s">
        <v>42</v>
      </c>
      <c r="AT23" t="s">
        <v>47</v>
      </c>
      <c r="AV23" t="s">
        <v>10</v>
      </c>
      <c r="AW23" t="s">
        <v>0</v>
      </c>
      <c r="AX23" t="s">
        <v>5</v>
      </c>
      <c r="AY23" t="s">
        <v>8</v>
      </c>
      <c r="BA23" t="s">
        <v>11</v>
      </c>
      <c r="BB23" t="s">
        <v>39</v>
      </c>
      <c r="BC23" t="s">
        <v>6</v>
      </c>
      <c r="BD23" t="s">
        <v>50</v>
      </c>
      <c r="BF23" t="s">
        <v>12</v>
      </c>
      <c r="BG23" t="s">
        <v>3</v>
      </c>
      <c r="BH23" t="s">
        <v>45</v>
      </c>
      <c r="BI23" t="s">
        <v>10</v>
      </c>
    </row>
    <row r="24" spans="3:61">
      <c r="C24">
        <f>VLOOKUP(C23,Note!$A$1:$B$26,2,FALSE)</f>
        <v>0</v>
      </c>
      <c r="D24">
        <f>VLOOKUP(D23,Note!$A$1:$B$26,2,FALSE)</f>
        <v>3</v>
      </c>
      <c r="E24">
        <f>VLOOKUP(E23,Note!$A$1:$B$26,2,FALSE)</f>
        <v>7</v>
      </c>
      <c r="F24">
        <f>VLOOKUP(F23,Note!$A$1:$B$26,2,FALSE)</f>
        <v>10</v>
      </c>
      <c r="H24">
        <f>VLOOKUP(H23,Note!$A$1:$B$26,2,FALSE)</f>
        <v>1</v>
      </c>
      <c r="I24">
        <f>VLOOKUP(I23,Note!$A$1:$B$26,2,FALSE)</f>
        <v>4</v>
      </c>
      <c r="J24">
        <f>VLOOKUP(J23,Note!$A$1:$B$26,2,FALSE)</f>
        <v>8</v>
      </c>
      <c r="K24">
        <f>VLOOKUP(K23,Note!$A$1:$B$26,2,FALSE)</f>
        <v>11</v>
      </c>
      <c r="M24">
        <f>VLOOKUP(M23,Note!$A$1:$B$26,2,FALSE)</f>
        <v>2</v>
      </c>
      <c r="N24">
        <f>VLOOKUP(N23,Note!$A$1:$B$26,2,FALSE)</f>
        <v>5</v>
      </c>
      <c r="O24">
        <f>VLOOKUP(O23,Note!$A$1:$B$26,2,FALSE)</f>
        <v>9</v>
      </c>
      <c r="P24">
        <f>VLOOKUP(P23,Note!$A$1:$B$26,2,FALSE)</f>
        <v>0</v>
      </c>
      <c r="R24">
        <f>VLOOKUP(R23,Note!$A$1:$B$26,2,FALSE)</f>
        <v>3</v>
      </c>
      <c r="S24">
        <f>VLOOKUP(S23,Note!$A$1:$B$26,2,FALSE)</f>
        <v>6</v>
      </c>
      <c r="T24">
        <f>VLOOKUP(T23,Note!$A$1:$B$26,2,FALSE)</f>
        <v>10</v>
      </c>
      <c r="U24">
        <f>VLOOKUP(U23,Note!$A$1:$B$26,2,FALSE)</f>
        <v>1</v>
      </c>
      <c r="W24">
        <f>VLOOKUP(W23,Note!$A$1:$B$26,2,FALSE)</f>
        <v>4</v>
      </c>
      <c r="X24">
        <f>VLOOKUP(X23,Note!$A$1:$B$26,2,FALSE)</f>
        <v>7</v>
      </c>
      <c r="Y24">
        <f>VLOOKUP(Y23,Note!$A$1:$B$26,2,FALSE)</f>
        <v>11</v>
      </c>
      <c r="Z24">
        <f>VLOOKUP(Z23,Note!$A$1:$B$26,2,FALSE)</f>
        <v>2</v>
      </c>
      <c r="AB24">
        <f>VLOOKUP(AB23,Note!$A$1:$B$26,2,FALSE)</f>
        <v>5</v>
      </c>
      <c r="AC24">
        <f>VLOOKUP(AC23,Note!$A$1:$B$26,2,FALSE)</f>
        <v>8</v>
      </c>
      <c r="AD24">
        <f>VLOOKUP(AD23,Note!$A$1:$B$26,2,FALSE)</f>
        <v>0</v>
      </c>
      <c r="AE24">
        <f>VLOOKUP(AE23,Note!$A$1:$B$26,2,FALSE)</f>
        <v>3</v>
      </c>
      <c r="AG24">
        <f>VLOOKUP(AG23,Note!$A$1:$B$26,2,FALSE)</f>
        <v>6</v>
      </c>
      <c r="AH24">
        <f>VLOOKUP(AH23,Note!$A$1:$B$26,2,FALSE)</f>
        <v>9</v>
      </c>
      <c r="AI24">
        <f>VLOOKUP(AI23,Note!$A$1:$B$26,2,FALSE)</f>
        <v>1</v>
      </c>
      <c r="AJ24">
        <f>VLOOKUP(AJ23,Note!$A$1:$B$26,2,FALSE)</f>
        <v>4</v>
      </c>
      <c r="AL24">
        <f>VLOOKUP(AL23,Note!$A$1:$B$26,2,FALSE)</f>
        <v>7</v>
      </c>
      <c r="AM24">
        <f>VLOOKUP(AM23,Note!$A$1:$B$26,2,FALSE)</f>
        <v>10</v>
      </c>
      <c r="AN24">
        <f>VLOOKUP(AN23,Note!$A$1:$B$26,2,FALSE)</f>
        <v>2</v>
      </c>
      <c r="AO24">
        <f>VLOOKUP(AO23,Note!$A$1:$B$26,2,FALSE)</f>
        <v>5</v>
      </c>
      <c r="AQ24">
        <f>VLOOKUP(AQ23,Note!$A$1:$B$26,2,FALSE)</f>
        <v>8</v>
      </c>
      <c r="AR24">
        <f>VLOOKUP(AR23,Note!$A$1:$B$26,2,FALSE)</f>
        <v>11</v>
      </c>
      <c r="AS24">
        <f>VLOOKUP(AS23,Note!$A$1:$B$26,2,FALSE)</f>
        <v>3</v>
      </c>
      <c r="AT24">
        <f>VLOOKUP(AT23,Note!$A$1:$B$26,2,FALSE)</f>
        <v>6</v>
      </c>
      <c r="AV24">
        <f>VLOOKUP(AV23,Note!$A$1:$B$26,2,FALSE)</f>
        <v>9</v>
      </c>
      <c r="AW24">
        <f>VLOOKUP(AW23,Note!$A$1:$B$26,2,FALSE)</f>
        <v>0</v>
      </c>
      <c r="AX24">
        <f>VLOOKUP(AX23,Note!$A$1:$B$26,2,FALSE)</f>
        <v>4</v>
      </c>
      <c r="AY24">
        <f>VLOOKUP(AY23,Note!$A$1:$B$26,2,FALSE)</f>
        <v>7</v>
      </c>
      <c r="BA24">
        <f>VLOOKUP(BA23,Note!$A$1:$B$26,2,FALSE)</f>
        <v>10</v>
      </c>
      <c r="BB24">
        <f>VLOOKUP(BB23,Note!$A$1:$B$26,2,FALSE)</f>
        <v>1</v>
      </c>
      <c r="BC24">
        <f>VLOOKUP(BC23,Note!$A$1:$B$26,2,FALSE)</f>
        <v>5</v>
      </c>
      <c r="BD24">
        <f>VLOOKUP(BD23,Note!$A$1:$B$26,2,FALSE)</f>
        <v>8</v>
      </c>
      <c r="BF24">
        <f>VLOOKUP(BF23,Note!$A$1:$B$26,2,FALSE)</f>
        <v>11</v>
      </c>
      <c r="BG24">
        <f>VLOOKUP(BG23,Note!$A$1:$B$26,2,FALSE)</f>
        <v>2</v>
      </c>
      <c r="BH24">
        <f>VLOOKUP(BH23,Note!$A$1:$B$26,2,FALSE)</f>
        <v>6</v>
      </c>
      <c r="BI24">
        <f>VLOOKUP(BI23,Note!$A$1:$B$26,2,FALSE)</f>
        <v>9</v>
      </c>
    </row>
    <row r="25" spans="1:61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 s="3">
        <f>VLOOKUP(ABS(B25-F24),Note!$E$1:$F$25,2,FALSE)</f>
        <v>0</v>
      </c>
      <c r="G25">
        <f t="shared" ref="G25:G27" si="33">B25</f>
        <v>0</v>
      </c>
      <c r="H25" s="3">
        <f>VLOOKUP(ABS(G25-H24),Note!$E$1:$F$25,2,FALSE)</f>
        <v>1</v>
      </c>
      <c r="I25" s="3">
        <f>VLOOKUP(ABS(G25-I24),Note!$E$1:$F$25,2,FALSE)</f>
        <v>0</v>
      </c>
      <c r="J25" s="3">
        <f>VLOOKUP(ABS(G25-J24),Note!$E$1:$F$25,2,FALSE)</f>
        <v>0</v>
      </c>
      <c r="K25" s="3">
        <f>VLOOKUP(ABS(G25-K24),Note!$E$1:$F$25,2,FALSE)</f>
        <v>1</v>
      </c>
      <c r="L25">
        <f t="shared" ref="L25:L27" si="34">G25</f>
        <v>0</v>
      </c>
      <c r="M25" s="3">
        <f>VLOOKUP(ABS(L25-M24),Note!$E$1:$F$25,2,FALSE)</f>
        <v>0</v>
      </c>
      <c r="N25" s="3">
        <f>VLOOKUP(ABS(L25-N24),Note!$E$1:$F$25,2,FALSE)</f>
        <v>0</v>
      </c>
      <c r="O25" s="3">
        <f>VLOOKUP(ABS(L25-O24),Note!$E$1:$F$25,2,FALSE)</f>
        <v>0</v>
      </c>
      <c r="P25" s="3">
        <f>VLOOKUP(ABS(L25-P24),Note!$E$1:$F$25,2,FALSE)</f>
        <v>0</v>
      </c>
      <c r="Q25">
        <f t="shared" ref="Q25:Q27" si="35">L25</f>
        <v>0</v>
      </c>
      <c r="R25" s="3">
        <f>VLOOKUP(ABS(Q25-R24),Note!$E$1:$F$25,2,FALSE)</f>
        <v>0</v>
      </c>
      <c r="S25" s="3">
        <f>VLOOKUP(ABS(Q25-S24),Note!$E$1:$F$25,2,FALSE)</f>
        <v>0</v>
      </c>
      <c r="T25" s="3">
        <f>VLOOKUP(ABS(Q25-T24),Note!$E$1:$F$25,2,FALSE)</f>
        <v>0</v>
      </c>
      <c r="U25" s="3">
        <f>VLOOKUP(ABS(Q25-U24),Note!$E$1:$F$25,2,FALSE)</f>
        <v>1</v>
      </c>
      <c r="V25">
        <f t="shared" ref="V25:V27" si="36">Q25</f>
        <v>0</v>
      </c>
      <c r="W25" s="3">
        <f>VLOOKUP(ABS(V25-W24),Note!$E$1:$F$25,2,FALSE)</f>
        <v>0</v>
      </c>
      <c r="X25" s="3">
        <f>VLOOKUP(ABS(V25-X24),Note!$E$1:$F$25,2,FALSE)</f>
        <v>0</v>
      </c>
      <c r="Y25" s="3">
        <f>VLOOKUP(ABS(V25-Y24),Note!$E$1:$F$25,2,FALSE)</f>
        <v>1</v>
      </c>
      <c r="Z25" s="3">
        <f>VLOOKUP(ABS(V25-Z24),Note!$E$1:$F$25,2,FALSE)</f>
        <v>0</v>
      </c>
      <c r="AA25">
        <f t="shared" ref="AA25:AA27" si="37">V25</f>
        <v>0</v>
      </c>
      <c r="AB25" s="3">
        <f>VLOOKUP(ABS(AA25-AB24),Note!$E$1:$F$25,2,FALSE)</f>
        <v>0</v>
      </c>
      <c r="AC25" s="3">
        <f>VLOOKUP(ABS(AA25-AC24),Note!$E$1:$F$25,2,FALSE)</f>
        <v>0</v>
      </c>
      <c r="AD25" s="3">
        <f>VLOOKUP(ABS(AA25-AD24),Note!$E$1:$F$25,2,FALSE)</f>
        <v>0</v>
      </c>
      <c r="AE25" s="3">
        <f>VLOOKUP(ABS(AA25-AE24),Note!$E$1:$F$25,2,FALSE)</f>
        <v>0</v>
      </c>
      <c r="AF25">
        <f t="shared" ref="AF25:AF27" si="38">AA25</f>
        <v>0</v>
      </c>
      <c r="AG25" s="3">
        <f>VLOOKUP(ABS(AF25-AG24),Note!$E$1:$F$25,2,FALSE)</f>
        <v>0</v>
      </c>
      <c r="AH25" s="3">
        <f>VLOOKUP(ABS(AF25-AH24),Note!$E$1:$F$25,2,FALSE)</f>
        <v>0</v>
      </c>
      <c r="AI25" s="3">
        <f>VLOOKUP(ABS(AF25-AI24),Note!$E$1:$F$25,2,FALSE)</f>
        <v>1</v>
      </c>
      <c r="AJ25" s="3">
        <f>VLOOKUP(ABS(AF25-AJ24),Note!$E$1:$F$25,2,FALSE)</f>
        <v>0</v>
      </c>
      <c r="AK25">
        <f t="shared" ref="AK25:AK27" si="39">AF25</f>
        <v>0</v>
      </c>
      <c r="AL25" s="3">
        <f>VLOOKUP(ABS(AK25-AL24),Note!$E$1:$F$25,2,FALSE)</f>
        <v>0</v>
      </c>
      <c r="AM25" s="3">
        <f>VLOOKUP(ABS(AK25-AM24),Note!$E$1:$F$25,2,FALSE)</f>
        <v>0</v>
      </c>
      <c r="AN25" s="3">
        <f>VLOOKUP(ABS(AK25-AN24),Note!$E$1:$F$25,2,FALSE)</f>
        <v>0</v>
      </c>
      <c r="AO25" s="3">
        <f>VLOOKUP(ABS(AK25-AO24),Note!$E$1:$F$25,2,FALSE)</f>
        <v>0</v>
      </c>
      <c r="AP25">
        <f t="shared" ref="AP25:AP27" si="40">AK25</f>
        <v>0</v>
      </c>
      <c r="AQ25" s="3">
        <f>VLOOKUP(ABS(AP25-AQ24),Note!$E$1:$F$25,2,FALSE)</f>
        <v>0</v>
      </c>
      <c r="AR25" s="3">
        <f>VLOOKUP(ABS(AP25-AR24),Note!$E$1:$F$25,2,FALSE)</f>
        <v>1</v>
      </c>
      <c r="AS25" s="3">
        <f>VLOOKUP(ABS(AP25-AS24),Note!$E$1:$F$25,2,FALSE)</f>
        <v>0</v>
      </c>
      <c r="AT25" s="3">
        <f>VLOOKUP(ABS(AP25-AT24),Note!$E$1:$F$25,2,FALSE)</f>
        <v>0</v>
      </c>
      <c r="AU25">
        <f t="shared" ref="AU25:AU27" si="41">AP25</f>
        <v>0</v>
      </c>
      <c r="AV25" s="3">
        <f>VLOOKUP(ABS(AU25-AV24),Note!$E$1:$F$25,2,FALSE)</f>
        <v>0</v>
      </c>
      <c r="AW25" s="3">
        <f>VLOOKUP(ABS(AU25-AW24),Note!$E$1:$F$25,2,FALSE)</f>
        <v>0</v>
      </c>
      <c r="AX25" s="3">
        <f>VLOOKUP(ABS(AU25-AX24),Note!$E$1:$F$25,2,FALSE)</f>
        <v>0</v>
      </c>
      <c r="AY25" s="3">
        <f>VLOOKUP(ABS(AU25-AY24),Note!$E$1:$F$25,2,FALSE)</f>
        <v>0</v>
      </c>
      <c r="AZ25">
        <f t="shared" ref="AZ25:AZ27" si="42">AU25</f>
        <v>0</v>
      </c>
      <c r="BA25" s="3">
        <f>VLOOKUP(ABS(AZ25-BA24),Note!$E$1:$F$25,2,FALSE)</f>
        <v>0</v>
      </c>
      <c r="BB25" s="3">
        <f>VLOOKUP(ABS(AZ25-BB24),Note!$E$1:$F$25,2,FALSE)</f>
        <v>1</v>
      </c>
      <c r="BC25" s="3">
        <f>VLOOKUP(ABS(AZ25-BC24),Note!$E$1:$F$25,2,FALSE)</f>
        <v>0</v>
      </c>
      <c r="BD25" s="3">
        <f>VLOOKUP(ABS(AZ25-BD24),Note!$E$1:$F$25,2,FALSE)</f>
        <v>0</v>
      </c>
      <c r="BE25">
        <f t="shared" ref="BE25:BE27" si="43">AZ25</f>
        <v>0</v>
      </c>
      <c r="BF25" s="3">
        <f>VLOOKUP(ABS(BE25-BF24),Note!$E$1:$F$25,2,FALSE)</f>
        <v>1</v>
      </c>
      <c r="BG25" s="3">
        <f>VLOOKUP(ABS(BE25-BG24),Note!$E$1:$F$25,2,FALSE)</f>
        <v>0</v>
      </c>
      <c r="BH25" s="3">
        <f>VLOOKUP(ABS(BE25-BH24),Note!$E$1:$F$25,2,FALSE)</f>
        <v>0</v>
      </c>
      <c r="BI25" s="3">
        <f>VLOOKUP(ABS(BE25-BI24),Note!$E$1:$F$25,2,FALSE)</f>
        <v>0</v>
      </c>
    </row>
    <row r="26" spans="1:61">
      <c r="A26" t="str">
        <f>VLOOKUP(まとめ3!$A$1&amp;"",Chords!$A$2:$D$188,2,FALSE)</f>
        <v>E</v>
      </c>
      <c r="B26">
        <f>VLOOKUP(A26,Note!$A$1:$B$26,2,FALSE)</f>
        <v>4</v>
      </c>
      <c r="C26" s="3">
        <f>VLOOKUP(ABS(B26-C24),Note!$E$1:$F$25,2,FALSE)</f>
        <v>0</v>
      </c>
      <c r="D26" s="3">
        <f>VLOOKUP(ABS(B26-D24),Note!$E$1:$F$25,2,FALSE)</f>
        <v>1</v>
      </c>
      <c r="E26" s="3">
        <f>VLOOKUP(ABS(B26-E24),Note!$E$1:$F$25,2,FALSE)</f>
        <v>0</v>
      </c>
      <c r="F26" s="3">
        <f>VLOOKUP(ABS(B26-F24),Note!$E$1:$F$25,2,FALSE)</f>
        <v>0</v>
      </c>
      <c r="G26">
        <f t="shared" si="33"/>
        <v>4</v>
      </c>
      <c r="H26" s="3">
        <f>VLOOKUP(ABS(G26-H24),Note!$E$1:$F$25,2,FALSE)</f>
        <v>0</v>
      </c>
      <c r="I26" s="3">
        <f>VLOOKUP(ABS(G26-I24),Note!$E$1:$F$25,2,FALSE)</f>
        <v>0</v>
      </c>
      <c r="J26" s="3">
        <f>VLOOKUP(ABS(G26-J24),Note!$E$1:$F$25,2,FALSE)</f>
        <v>0</v>
      </c>
      <c r="K26" s="3">
        <f>VLOOKUP(ABS(G26-K24),Note!$E$1:$F$25,2,FALSE)</f>
        <v>0</v>
      </c>
      <c r="L26">
        <f t="shared" si="34"/>
        <v>4</v>
      </c>
      <c r="M26" s="3">
        <f>VLOOKUP(ABS(L26-M24),Note!$E$1:$F$25,2,FALSE)</f>
        <v>0</v>
      </c>
      <c r="N26" s="3">
        <f>VLOOKUP(ABS(L26-N24),Note!$E$1:$F$25,2,FALSE)</f>
        <v>1</v>
      </c>
      <c r="O26" s="3">
        <f>VLOOKUP(ABS(L26-O24),Note!$E$1:$F$25,2,FALSE)</f>
        <v>0</v>
      </c>
      <c r="P26" s="3">
        <f>VLOOKUP(ABS(L26-P24),Note!$E$1:$F$25,2,FALSE)</f>
        <v>0</v>
      </c>
      <c r="Q26">
        <f t="shared" si="35"/>
        <v>4</v>
      </c>
      <c r="R26" s="3">
        <f>VLOOKUP(ABS(Q26-R24),Note!$E$1:$F$25,2,FALSE)</f>
        <v>1</v>
      </c>
      <c r="S26" s="3">
        <f>VLOOKUP(ABS(Q26-S24),Note!$E$1:$F$25,2,FALSE)</f>
        <v>0</v>
      </c>
      <c r="T26" s="3">
        <f>VLOOKUP(ABS(Q26-T24),Note!$E$1:$F$25,2,FALSE)</f>
        <v>0</v>
      </c>
      <c r="U26" s="3">
        <f>VLOOKUP(ABS(Q26-U24),Note!$E$1:$F$25,2,FALSE)</f>
        <v>0</v>
      </c>
      <c r="V26">
        <f t="shared" si="36"/>
        <v>4</v>
      </c>
      <c r="W26" s="3">
        <f>VLOOKUP(ABS(V26-W24),Note!$E$1:$F$25,2,FALSE)</f>
        <v>0</v>
      </c>
      <c r="X26" s="3">
        <f>VLOOKUP(ABS(V26-X24),Note!$E$1:$F$25,2,FALSE)</f>
        <v>0</v>
      </c>
      <c r="Y26" s="3">
        <f>VLOOKUP(ABS(V26-Y24),Note!$E$1:$F$25,2,FALSE)</f>
        <v>0</v>
      </c>
      <c r="Z26" s="3">
        <f>VLOOKUP(ABS(V26-Z24),Note!$E$1:$F$25,2,FALSE)</f>
        <v>0</v>
      </c>
      <c r="AA26">
        <f t="shared" si="37"/>
        <v>4</v>
      </c>
      <c r="AB26" s="3">
        <f>VLOOKUP(ABS(AA26-AB24),Note!$E$1:$F$25,2,FALSE)</f>
        <v>1</v>
      </c>
      <c r="AC26" s="3">
        <f>VLOOKUP(ABS(AA26-AC24),Note!$E$1:$F$25,2,FALSE)</f>
        <v>0</v>
      </c>
      <c r="AD26" s="3">
        <f>VLOOKUP(ABS(AA26-AD24),Note!$E$1:$F$25,2,FALSE)</f>
        <v>0</v>
      </c>
      <c r="AE26" s="3">
        <f>VLOOKUP(ABS(AA26-AE24),Note!$E$1:$F$25,2,FALSE)</f>
        <v>1</v>
      </c>
      <c r="AF26">
        <f t="shared" si="38"/>
        <v>4</v>
      </c>
      <c r="AG26" s="3">
        <f>VLOOKUP(ABS(AF26-AG24),Note!$E$1:$F$25,2,FALSE)</f>
        <v>0</v>
      </c>
      <c r="AH26" s="3">
        <f>VLOOKUP(ABS(AF26-AH24),Note!$E$1:$F$25,2,FALSE)</f>
        <v>0</v>
      </c>
      <c r="AI26" s="3">
        <f>VLOOKUP(ABS(AF26-AI24),Note!$E$1:$F$25,2,FALSE)</f>
        <v>0</v>
      </c>
      <c r="AJ26" s="3">
        <f>VLOOKUP(ABS(AF26-AJ24),Note!$E$1:$F$25,2,FALSE)</f>
        <v>0</v>
      </c>
      <c r="AK26">
        <f t="shared" si="39"/>
        <v>4</v>
      </c>
      <c r="AL26" s="3">
        <f>VLOOKUP(ABS(AK26-AL24),Note!$E$1:$F$25,2,FALSE)</f>
        <v>0</v>
      </c>
      <c r="AM26" s="3">
        <f>VLOOKUP(ABS(AK26-AM24),Note!$E$1:$F$25,2,FALSE)</f>
        <v>0</v>
      </c>
      <c r="AN26" s="3">
        <f>VLOOKUP(ABS(AK26-AN24),Note!$E$1:$F$25,2,FALSE)</f>
        <v>0</v>
      </c>
      <c r="AO26" s="3">
        <f>VLOOKUP(ABS(AK26-AO24),Note!$E$1:$F$25,2,FALSE)</f>
        <v>1</v>
      </c>
      <c r="AP26">
        <f t="shared" si="40"/>
        <v>4</v>
      </c>
      <c r="AQ26" s="3">
        <f>VLOOKUP(ABS(AP26-AQ24),Note!$E$1:$F$25,2,FALSE)</f>
        <v>0</v>
      </c>
      <c r="AR26" s="3">
        <f>VLOOKUP(ABS(AP26-AR24),Note!$E$1:$F$25,2,FALSE)</f>
        <v>0</v>
      </c>
      <c r="AS26" s="3">
        <f>VLOOKUP(ABS(AP26-AS24),Note!$E$1:$F$25,2,FALSE)</f>
        <v>1</v>
      </c>
      <c r="AT26" s="3">
        <f>VLOOKUP(ABS(AP26-AT24),Note!$E$1:$F$25,2,FALSE)</f>
        <v>0</v>
      </c>
      <c r="AU26">
        <f t="shared" si="41"/>
        <v>4</v>
      </c>
      <c r="AV26" s="3">
        <f>VLOOKUP(ABS(AU26-AV24),Note!$E$1:$F$25,2,FALSE)</f>
        <v>0</v>
      </c>
      <c r="AW26" s="3">
        <f>VLOOKUP(ABS(AU26-AW24),Note!$E$1:$F$25,2,FALSE)</f>
        <v>0</v>
      </c>
      <c r="AX26" s="3">
        <f>VLOOKUP(ABS(AU26-AX24),Note!$E$1:$F$25,2,FALSE)</f>
        <v>0</v>
      </c>
      <c r="AY26" s="3">
        <f>VLOOKUP(ABS(AU26-AY24),Note!$E$1:$F$25,2,FALSE)</f>
        <v>0</v>
      </c>
      <c r="AZ26">
        <f t="shared" si="42"/>
        <v>4</v>
      </c>
      <c r="BA26" s="3">
        <f>VLOOKUP(ABS(AZ26-BA24),Note!$E$1:$F$25,2,FALSE)</f>
        <v>0</v>
      </c>
      <c r="BB26" s="3">
        <f>VLOOKUP(ABS(AZ26-BB24),Note!$E$1:$F$25,2,FALSE)</f>
        <v>0</v>
      </c>
      <c r="BC26" s="3">
        <f>VLOOKUP(ABS(AZ26-BC24),Note!$E$1:$F$25,2,FALSE)</f>
        <v>1</v>
      </c>
      <c r="BD26" s="3">
        <f>VLOOKUP(ABS(AZ26-BD24),Note!$E$1:$F$25,2,FALSE)</f>
        <v>0</v>
      </c>
      <c r="BE26">
        <f t="shared" si="43"/>
        <v>4</v>
      </c>
      <c r="BF26" s="3">
        <f>VLOOKUP(ABS(BE26-BF24),Note!$E$1:$F$25,2,FALSE)</f>
        <v>0</v>
      </c>
      <c r="BG26" s="3">
        <f>VLOOKUP(ABS(BE26-BG24),Note!$E$1:$F$25,2,FALSE)</f>
        <v>0</v>
      </c>
      <c r="BH26" s="3">
        <f>VLOOKUP(ABS(BE26-BH24),Note!$E$1:$F$25,2,FALSE)</f>
        <v>0</v>
      </c>
      <c r="BI26" s="3">
        <f>VLOOKUP(ABS(BE26-BI24),Note!$E$1:$F$25,2,FALSE)</f>
        <v>0</v>
      </c>
    </row>
    <row r="27" spans="1:61">
      <c r="A27" t="str">
        <f>VLOOKUP(まとめ3!$A$1&amp;"",Chords!$A$2:$D$188,3,FALSE)</f>
        <v>G</v>
      </c>
      <c r="B27">
        <f>VLOOKUP(A27,Note!$A$1:$B$26,2,FALSE)</f>
        <v>7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0</v>
      </c>
      <c r="F27" s="3">
        <f>VLOOKUP(ABS(B27-F24),Note!$E$1:$F$25,2,FALSE)</f>
        <v>0</v>
      </c>
      <c r="G27">
        <f t="shared" si="33"/>
        <v>7</v>
      </c>
      <c r="H27" s="3">
        <f>VLOOKUP(ABS(G27-H24),Note!$E$1:$F$25,2,FALSE)</f>
        <v>0</v>
      </c>
      <c r="I27" s="3">
        <f>VLOOKUP(ABS(G27-I24),Note!$E$1:$F$25,2,FALSE)</f>
        <v>0</v>
      </c>
      <c r="J27" s="3">
        <f>VLOOKUP(ABS(G27-J24),Note!$E$1:$F$25,2,FALSE)</f>
        <v>1</v>
      </c>
      <c r="K27" s="3">
        <f>VLOOKUP(ABS(G27-K24),Note!$E$1:$F$25,2,FALSE)</f>
        <v>0</v>
      </c>
      <c r="L27">
        <f t="shared" si="34"/>
        <v>7</v>
      </c>
      <c r="M27" s="3">
        <f>VLOOKUP(ABS(L27-M24),Note!$E$1:$F$25,2,FALSE)</f>
        <v>0</v>
      </c>
      <c r="N27" s="3">
        <f>VLOOKUP(ABS(L27-N24),Note!$E$1:$F$25,2,FALSE)</f>
        <v>0</v>
      </c>
      <c r="O27" s="3">
        <f>VLOOKUP(ABS(L27-O24),Note!$E$1:$F$25,2,FALSE)</f>
        <v>0</v>
      </c>
      <c r="P27" s="3">
        <f>VLOOKUP(ABS(L27-P24),Note!$E$1:$F$25,2,FALSE)</f>
        <v>0</v>
      </c>
      <c r="Q27">
        <f t="shared" si="35"/>
        <v>7</v>
      </c>
      <c r="R27" s="3">
        <f>VLOOKUP(ABS(Q27-R24),Note!$E$1:$F$25,2,FALSE)</f>
        <v>0</v>
      </c>
      <c r="S27" s="3">
        <f>VLOOKUP(ABS(Q27-S24),Note!$E$1:$F$25,2,FALSE)</f>
        <v>1</v>
      </c>
      <c r="T27" s="3">
        <f>VLOOKUP(ABS(Q27-T24),Note!$E$1:$F$25,2,FALSE)</f>
        <v>0</v>
      </c>
      <c r="U27" s="3">
        <f>VLOOKUP(ABS(Q27-U24),Note!$E$1:$F$25,2,FALSE)</f>
        <v>0</v>
      </c>
      <c r="V27">
        <f t="shared" si="36"/>
        <v>7</v>
      </c>
      <c r="W27" s="3">
        <f>VLOOKUP(ABS(V27-W24),Note!$E$1:$F$25,2,FALSE)</f>
        <v>0</v>
      </c>
      <c r="X27" s="3">
        <f>VLOOKUP(ABS(V27-X24),Note!$E$1:$F$25,2,FALSE)</f>
        <v>0</v>
      </c>
      <c r="Y27" s="3">
        <f>VLOOKUP(ABS(V27-Y24),Note!$E$1:$F$25,2,FALSE)</f>
        <v>0</v>
      </c>
      <c r="Z27" s="3">
        <f>VLOOKUP(ABS(V27-Z24),Note!$E$1:$F$25,2,FALSE)</f>
        <v>0</v>
      </c>
      <c r="AA27">
        <f t="shared" si="37"/>
        <v>7</v>
      </c>
      <c r="AB27" s="3">
        <f>VLOOKUP(ABS(AA27-AB24),Note!$E$1:$F$25,2,FALSE)</f>
        <v>0</v>
      </c>
      <c r="AC27" s="3">
        <f>VLOOKUP(ABS(AA27-AC24),Note!$E$1:$F$25,2,FALSE)</f>
        <v>1</v>
      </c>
      <c r="AD27" s="3">
        <f>VLOOKUP(ABS(AA27-AD24),Note!$E$1:$F$25,2,FALSE)</f>
        <v>0</v>
      </c>
      <c r="AE27" s="3">
        <f>VLOOKUP(ABS(AA27-AE24),Note!$E$1:$F$25,2,FALSE)</f>
        <v>0</v>
      </c>
      <c r="AF27">
        <f t="shared" si="38"/>
        <v>7</v>
      </c>
      <c r="AG27" s="3">
        <f>VLOOKUP(ABS(AF27-AG24),Note!$E$1:$F$25,2,FALSE)</f>
        <v>1</v>
      </c>
      <c r="AH27" s="3">
        <f>VLOOKUP(ABS(AF27-AH24),Note!$E$1:$F$25,2,FALSE)</f>
        <v>0</v>
      </c>
      <c r="AI27" s="3">
        <f>VLOOKUP(ABS(AF27-AI24),Note!$E$1:$F$25,2,FALSE)</f>
        <v>0</v>
      </c>
      <c r="AJ27" s="3">
        <f>VLOOKUP(ABS(AF27-AJ24),Note!$E$1:$F$25,2,FALSE)</f>
        <v>0</v>
      </c>
      <c r="AK27">
        <f t="shared" si="39"/>
        <v>7</v>
      </c>
      <c r="AL27" s="3">
        <f>VLOOKUP(ABS(AK27-AL24),Note!$E$1:$F$25,2,FALSE)</f>
        <v>0</v>
      </c>
      <c r="AM27" s="3">
        <f>VLOOKUP(ABS(AK27-AM24),Note!$E$1:$F$25,2,FALSE)</f>
        <v>0</v>
      </c>
      <c r="AN27" s="3">
        <f>VLOOKUP(ABS(AK27-AN24),Note!$E$1:$F$25,2,FALSE)</f>
        <v>0</v>
      </c>
      <c r="AO27" s="3">
        <f>VLOOKUP(ABS(AK27-AO24),Note!$E$1:$F$25,2,FALSE)</f>
        <v>0</v>
      </c>
      <c r="AP27">
        <f t="shared" si="40"/>
        <v>7</v>
      </c>
      <c r="AQ27" s="3">
        <f>VLOOKUP(ABS(AP27-AQ24),Note!$E$1:$F$25,2,FALSE)</f>
        <v>1</v>
      </c>
      <c r="AR27" s="3">
        <f>VLOOKUP(ABS(AP27-AR24),Note!$E$1:$F$25,2,FALSE)</f>
        <v>0</v>
      </c>
      <c r="AS27" s="3">
        <f>VLOOKUP(ABS(AP27-AS24),Note!$E$1:$F$25,2,FALSE)</f>
        <v>0</v>
      </c>
      <c r="AT27" s="3">
        <f>VLOOKUP(ABS(AP27-AT24),Note!$E$1:$F$25,2,FALSE)</f>
        <v>1</v>
      </c>
      <c r="AU27">
        <f t="shared" si="41"/>
        <v>7</v>
      </c>
      <c r="AV27" s="3">
        <f>VLOOKUP(ABS(AU27-AV24),Note!$E$1:$F$25,2,FALSE)</f>
        <v>0</v>
      </c>
      <c r="AW27" s="3">
        <f>VLOOKUP(ABS(AU27-AW24),Note!$E$1:$F$25,2,FALSE)</f>
        <v>0</v>
      </c>
      <c r="AX27" s="3">
        <f>VLOOKUP(ABS(AU27-AX24),Note!$E$1:$F$25,2,FALSE)</f>
        <v>0</v>
      </c>
      <c r="AY27" s="3">
        <f>VLOOKUP(ABS(AU27-AY24),Note!$E$1:$F$25,2,FALSE)</f>
        <v>0</v>
      </c>
      <c r="AZ27">
        <f t="shared" si="42"/>
        <v>7</v>
      </c>
      <c r="BA27" s="3">
        <f>VLOOKUP(ABS(AZ27-BA24),Note!$E$1:$F$25,2,FALSE)</f>
        <v>0</v>
      </c>
      <c r="BB27" s="3">
        <f>VLOOKUP(ABS(AZ27-BB24),Note!$E$1:$F$25,2,FALSE)</f>
        <v>0</v>
      </c>
      <c r="BC27" s="3">
        <f>VLOOKUP(ABS(AZ27-BC24),Note!$E$1:$F$25,2,FALSE)</f>
        <v>0</v>
      </c>
      <c r="BD27" s="3">
        <f>VLOOKUP(ABS(AZ27-BD24),Note!$E$1:$F$25,2,FALSE)</f>
        <v>1</v>
      </c>
      <c r="BE27">
        <f t="shared" si="43"/>
        <v>7</v>
      </c>
      <c r="BF27" s="3">
        <f>VLOOKUP(ABS(BE27-BF24),Note!$E$1:$F$25,2,FALSE)</f>
        <v>0</v>
      </c>
      <c r="BG27" s="3">
        <f>VLOOKUP(ABS(BE27-BG24),Note!$E$1:$F$25,2,FALSE)</f>
        <v>0</v>
      </c>
      <c r="BH27" s="3">
        <f>VLOOKUP(ABS(BE27-BH24),Note!$E$1:$F$25,2,FALSE)</f>
        <v>1</v>
      </c>
      <c r="BI27" s="3">
        <f>VLOOKUP(ABS(BE27-BI24),Note!$E$1:$F$25,2,FALSE)</f>
        <v>0</v>
      </c>
    </row>
    <row r="28" spans="4:59">
      <c r="D28">
        <f>SUM(C25:C27,D25:D27,E25:E27,F25:F27)</f>
        <v>1</v>
      </c>
      <c r="I28">
        <f>SUM(H25:H27,I25:I27,J25:J27,K25:K27)</f>
        <v>3</v>
      </c>
      <c r="N28">
        <f>SUM(M25:M27,N25:N27,O25:O27,P25:P27)</f>
        <v>1</v>
      </c>
      <c r="S28">
        <f>SUM(R25:R27,S25:S27,T25:T27,U25:U27)</f>
        <v>3</v>
      </c>
      <c r="X28">
        <f>SUM(W25:W27,X25:X27,Y25:Y27,Z25:Z27)</f>
        <v>1</v>
      </c>
      <c r="AC28">
        <f>SUM(AB25:AB27,AC25:AC27,AD25:AD27,AE25:AE27)</f>
        <v>3</v>
      </c>
      <c r="AH28">
        <f>SUM(AG25:AG27,AH25:AH27,AI25:AI27,AJ25:AJ27)</f>
        <v>2</v>
      </c>
      <c r="AM28">
        <f>SUM(AL25:AL27,AM25:AM27,AN25:AN27,AO25:AO27)</f>
        <v>1</v>
      </c>
      <c r="AR28">
        <f>SUM(AQ25:AQ27,AR25:AR27,AS25:AS27,AT25:AT27)</f>
        <v>4</v>
      </c>
      <c r="AW28">
        <f>SUM(AV25:AV27,AW25:AW27,AX25:AX27,AY25:AY27)</f>
        <v>0</v>
      </c>
      <c r="BB28">
        <f>SUM(BA25:BA27,BB25:BB27,BC25:BC27,BD25:BD27)</f>
        <v>3</v>
      </c>
      <c r="BG28">
        <f>SUM(BF25:BF27,BG25:BG27,BH25:BH27,BI25:BI27)</f>
        <v>2</v>
      </c>
    </row>
    <row r="29" spans="1:61">
      <c r="A29" s="1" t="str">
        <f>D35&amp;I35&amp;N35&amp;S35&amp;X35&amp;AC35&amp;AH35&amp;AM35&amp;AR35&amp;AW35&amp;BB35&amp;BG35</f>
        <v>222304123122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387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3:61">
      <c r="C30" t="s">
        <v>0</v>
      </c>
      <c r="D30" t="s">
        <v>42</v>
      </c>
      <c r="E30" t="s">
        <v>47</v>
      </c>
      <c r="F30" t="s">
        <v>11</v>
      </c>
      <c r="H30" t="s">
        <v>38</v>
      </c>
      <c r="I30" t="s">
        <v>5</v>
      </c>
      <c r="J30" t="s">
        <v>8</v>
      </c>
      <c r="K30" t="s">
        <v>12</v>
      </c>
      <c r="M30" t="s">
        <v>3</v>
      </c>
      <c r="N30" t="s">
        <v>6</v>
      </c>
      <c r="O30" t="s">
        <v>50</v>
      </c>
      <c r="P30" t="s">
        <v>0</v>
      </c>
      <c r="R30" t="s">
        <v>42</v>
      </c>
      <c r="S30" t="s">
        <v>47</v>
      </c>
      <c r="T30" t="s">
        <v>10</v>
      </c>
      <c r="U30" t="s">
        <v>39</v>
      </c>
      <c r="W30" t="s">
        <v>5</v>
      </c>
      <c r="X30" t="s">
        <v>8</v>
      </c>
      <c r="Y30" t="s">
        <v>11</v>
      </c>
      <c r="Z30" t="s">
        <v>3</v>
      </c>
      <c r="AB30" t="s">
        <v>6</v>
      </c>
      <c r="AC30" t="s">
        <v>50</v>
      </c>
      <c r="AD30" t="s">
        <v>56</v>
      </c>
      <c r="AE30" t="s">
        <v>42</v>
      </c>
      <c r="AG30" t="s">
        <v>45</v>
      </c>
      <c r="AH30" t="s">
        <v>10</v>
      </c>
      <c r="AI30" t="s">
        <v>0</v>
      </c>
      <c r="AJ30" t="s">
        <v>5</v>
      </c>
      <c r="AL30" t="s">
        <v>8</v>
      </c>
      <c r="AM30" t="s">
        <v>11</v>
      </c>
      <c r="AN30" t="s">
        <v>39</v>
      </c>
      <c r="AO30" t="s">
        <v>6</v>
      </c>
      <c r="AQ30" t="s">
        <v>49</v>
      </c>
      <c r="AR30" t="s">
        <v>12</v>
      </c>
      <c r="AS30" t="s">
        <v>3</v>
      </c>
      <c r="AT30" t="s">
        <v>45</v>
      </c>
      <c r="AV30" t="s">
        <v>10</v>
      </c>
      <c r="AW30" t="s">
        <v>0</v>
      </c>
      <c r="AX30" t="s">
        <v>42</v>
      </c>
      <c r="AY30" t="s">
        <v>8</v>
      </c>
      <c r="BA30" t="s">
        <v>11</v>
      </c>
      <c r="BB30" t="s">
        <v>39</v>
      </c>
      <c r="BC30" t="s">
        <v>5</v>
      </c>
      <c r="BD30" t="s">
        <v>50</v>
      </c>
      <c r="BF30" t="s">
        <v>12</v>
      </c>
      <c r="BG30" t="s">
        <v>3</v>
      </c>
      <c r="BH30" t="s">
        <v>6</v>
      </c>
      <c r="BI30" t="s">
        <v>10</v>
      </c>
    </row>
    <row r="31" spans="3:61">
      <c r="C31">
        <f>VLOOKUP(C30,Note!$A$1:$B$26,2,FALSE)</f>
        <v>0</v>
      </c>
      <c r="D31">
        <f>VLOOKUP(D30,Note!$A$1:$B$26,2,FALSE)</f>
        <v>3</v>
      </c>
      <c r="E31">
        <f>VLOOKUP(E30,Note!$A$1:$B$26,2,FALSE)</f>
        <v>6</v>
      </c>
      <c r="F31">
        <f>VLOOKUP(F30,Note!$A$1:$B$26,2,FALSE)</f>
        <v>10</v>
      </c>
      <c r="H31">
        <f>VLOOKUP(H30,Note!$A$1:$B$26,2,FALSE)</f>
        <v>1</v>
      </c>
      <c r="I31">
        <f>VLOOKUP(I30,Note!$A$1:$B$26,2,FALSE)</f>
        <v>4</v>
      </c>
      <c r="J31">
        <f>VLOOKUP(J30,Note!$A$1:$B$26,2,FALSE)</f>
        <v>7</v>
      </c>
      <c r="K31">
        <f>VLOOKUP(K30,Note!$A$1:$B$26,2,FALSE)</f>
        <v>11</v>
      </c>
      <c r="M31">
        <f>VLOOKUP(M30,Note!$A$1:$B$26,2,FALSE)</f>
        <v>2</v>
      </c>
      <c r="N31">
        <f>VLOOKUP(N30,Note!$A$1:$B$26,2,FALSE)</f>
        <v>5</v>
      </c>
      <c r="O31">
        <f>VLOOKUP(O30,Note!$A$1:$B$26,2,FALSE)</f>
        <v>8</v>
      </c>
      <c r="P31">
        <f>VLOOKUP(P30,Note!$A$1:$B$26,2,FALSE)</f>
        <v>0</v>
      </c>
      <c r="R31">
        <f>VLOOKUP(R30,Note!$A$1:$B$26,2,FALSE)</f>
        <v>3</v>
      </c>
      <c r="S31">
        <f>VLOOKUP(S30,Note!$A$1:$B$26,2,FALSE)</f>
        <v>6</v>
      </c>
      <c r="T31">
        <f>VLOOKUP(T30,Note!$A$1:$B$26,2,FALSE)</f>
        <v>9</v>
      </c>
      <c r="U31">
        <f>VLOOKUP(U30,Note!$A$1:$B$26,2,FALSE)</f>
        <v>1</v>
      </c>
      <c r="W31">
        <f>VLOOKUP(W30,Note!$A$1:$B$26,2,FALSE)</f>
        <v>4</v>
      </c>
      <c r="X31">
        <f>VLOOKUP(X30,Note!$A$1:$B$26,2,FALSE)</f>
        <v>7</v>
      </c>
      <c r="Y31">
        <f>VLOOKUP(Y30,Note!$A$1:$B$26,2,FALSE)</f>
        <v>10</v>
      </c>
      <c r="Z31">
        <f>VLOOKUP(Z30,Note!$A$1:$B$26,2,FALSE)</f>
        <v>2</v>
      </c>
      <c r="AB31">
        <f>VLOOKUP(AB30,Note!$A$1:$B$26,2,FALSE)</f>
        <v>5</v>
      </c>
      <c r="AC31">
        <f>VLOOKUP(AC30,Note!$A$1:$B$26,2,FALSE)</f>
        <v>8</v>
      </c>
      <c r="AD31">
        <f>VLOOKUP(AD30,Note!$A$1:$B$26,2,FALSE)</f>
        <v>11</v>
      </c>
      <c r="AE31">
        <f>VLOOKUP(AE30,Note!$A$1:$B$26,2,FALSE)</f>
        <v>3</v>
      </c>
      <c r="AG31">
        <f>VLOOKUP(AG30,Note!$A$1:$B$26,2,FALSE)</f>
        <v>6</v>
      </c>
      <c r="AH31">
        <f>VLOOKUP(AH30,Note!$A$1:$B$26,2,FALSE)</f>
        <v>9</v>
      </c>
      <c r="AI31">
        <f>VLOOKUP(AI30,Note!$A$1:$B$26,2,FALSE)</f>
        <v>0</v>
      </c>
      <c r="AJ31">
        <f>VLOOKUP(AJ30,Note!$A$1:$B$26,2,FALSE)</f>
        <v>4</v>
      </c>
      <c r="AL31">
        <f>VLOOKUP(AL30,Note!$A$1:$B$26,2,FALSE)</f>
        <v>7</v>
      </c>
      <c r="AM31">
        <f>VLOOKUP(AM30,Note!$A$1:$B$26,2,FALSE)</f>
        <v>10</v>
      </c>
      <c r="AN31">
        <f>VLOOKUP(AN30,Note!$A$1:$B$26,2,FALSE)</f>
        <v>1</v>
      </c>
      <c r="AO31">
        <f>VLOOKUP(AO30,Note!$A$1:$B$26,2,FALSE)</f>
        <v>5</v>
      </c>
      <c r="AQ31">
        <f>VLOOKUP(AQ30,Note!$A$1:$B$26,2,FALSE)</f>
        <v>8</v>
      </c>
      <c r="AR31">
        <f>VLOOKUP(AR30,Note!$A$1:$B$26,2,FALSE)</f>
        <v>11</v>
      </c>
      <c r="AS31">
        <f>VLOOKUP(AS30,Note!$A$1:$B$26,2,FALSE)</f>
        <v>2</v>
      </c>
      <c r="AT31">
        <f>VLOOKUP(AT30,Note!$A$1:$B$26,2,FALSE)</f>
        <v>6</v>
      </c>
      <c r="AV31">
        <f>VLOOKUP(AV30,Note!$A$1:$B$26,2,FALSE)</f>
        <v>9</v>
      </c>
      <c r="AW31">
        <f>VLOOKUP(AW30,Note!$A$1:$B$26,2,FALSE)</f>
        <v>0</v>
      </c>
      <c r="AX31">
        <f>VLOOKUP(AX30,Note!$A$1:$B$26,2,FALSE)</f>
        <v>3</v>
      </c>
      <c r="AY31">
        <f>VLOOKUP(AY30,Note!$A$1:$B$26,2,FALSE)</f>
        <v>7</v>
      </c>
      <c r="BA31">
        <f>VLOOKUP(BA30,Note!$A$1:$B$26,2,FALSE)</f>
        <v>10</v>
      </c>
      <c r="BB31">
        <f>VLOOKUP(BB30,Note!$A$1:$B$26,2,FALSE)</f>
        <v>1</v>
      </c>
      <c r="BC31">
        <f>VLOOKUP(BC30,Note!$A$1:$B$26,2,FALSE)</f>
        <v>4</v>
      </c>
      <c r="BD31">
        <f>VLOOKUP(BD30,Note!$A$1:$B$26,2,FALSE)</f>
        <v>8</v>
      </c>
      <c r="BF31">
        <f>VLOOKUP(BF30,Note!$A$1:$B$26,2,FALSE)</f>
        <v>11</v>
      </c>
      <c r="BG31">
        <f>VLOOKUP(BG30,Note!$A$1:$B$26,2,FALSE)</f>
        <v>2</v>
      </c>
      <c r="BH31">
        <f>VLOOKUP(BH30,Note!$A$1:$B$26,2,FALSE)</f>
        <v>5</v>
      </c>
      <c r="BI31">
        <f>VLOOKUP(BI30,Note!$A$1:$B$26,2,FALSE)</f>
        <v>9</v>
      </c>
    </row>
    <row r="32" spans="1:61">
      <c r="A32" t="str">
        <f>まとめ3!$A$1</f>
        <v>C</v>
      </c>
      <c r="B32">
        <f>VLOOKUP(A32,Note!$A$1:$B$26,2,FALSE)</f>
        <v>0</v>
      </c>
      <c r="C32" s="3">
        <f>VLOOKUP(ABS(B32-C31),Note!$E$1:$F$25,2,FALSE)</f>
        <v>0</v>
      </c>
      <c r="D32" s="3">
        <f>VLOOKUP(ABS(B32-D31),Note!$E$1:$F$25,2,FALSE)</f>
        <v>0</v>
      </c>
      <c r="E32" s="3">
        <f>VLOOKUP(ABS(B32-E31),Note!$E$1:$F$25,2,FALSE)</f>
        <v>0</v>
      </c>
      <c r="F32" s="3">
        <f>VLOOKUP(ABS(B32-F31),Note!$E$1:$F$25,2,FALSE)</f>
        <v>0</v>
      </c>
      <c r="G32">
        <f t="shared" ref="G32:G34" si="44">B32</f>
        <v>0</v>
      </c>
      <c r="H32" s="3">
        <f>VLOOKUP(ABS(G32-H31),Note!$E$1:$F$25,2,FALSE)</f>
        <v>1</v>
      </c>
      <c r="I32" s="3">
        <f>VLOOKUP(ABS(G32-I31),Note!$E$1:$F$25,2,FALSE)</f>
        <v>0</v>
      </c>
      <c r="J32" s="3">
        <f>VLOOKUP(ABS(G32-J31),Note!$E$1:$F$25,2,FALSE)</f>
        <v>0</v>
      </c>
      <c r="K32" s="3">
        <f>VLOOKUP(ABS(G32-K31),Note!$E$1:$F$25,2,FALSE)</f>
        <v>1</v>
      </c>
      <c r="L32">
        <f t="shared" ref="L32:L34" si="45">G32</f>
        <v>0</v>
      </c>
      <c r="M32" s="3">
        <f>VLOOKUP(ABS(L32-M31),Note!$E$1:$F$25,2,FALSE)</f>
        <v>0</v>
      </c>
      <c r="N32" s="3">
        <f>VLOOKUP(ABS(L32-N31),Note!$E$1:$F$25,2,FALSE)</f>
        <v>0</v>
      </c>
      <c r="O32" s="3">
        <f>VLOOKUP(ABS(L32-O31),Note!$E$1:$F$25,2,FALSE)</f>
        <v>0</v>
      </c>
      <c r="P32" s="3">
        <f>VLOOKUP(ABS(L32-P31),Note!$E$1:$F$25,2,FALSE)</f>
        <v>0</v>
      </c>
      <c r="Q32">
        <f t="shared" ref="Q32:Q34" si="46">L32</f>
        <v>0</v>
      </c>
      <c r="R32" s="3">
        <f>VLOOKUP(ABS(Q32-R31),Note!$E$1:$F$25,2,FALSE)</f>
        <v>0</v>
      </c>
      <c r="S32" s="3">
        <f>VLOOKUP(ABS(Q32-S31),Note!$E$1:$F$25,2,FALSE)</f>
        <v>0</v>
      </c>
      <c r="T32" s="3">
        <f>VLOOKUP(ABS(Q32-T31),Note!$E$1:$F$25,2,FALSE)</f>
        <v>0</v>
      </c>
      <c r="U32" s="3">
        <f>VLOOKUP(ABS(Q32-U31),Note!$E$1:$F$25,2,FALSE)</f>
        <v>1</v>
      </c>
      <c r="V32">
        <f t="shared" ref="V32:V34" si="47">Q32</f>
        <v>0</v>
      </c>
      <c r="W32" s="3">
        <f>VLOOKUP(ABS(V32-W31),Note!$E$1:$F$25,2,FALSE)</f>
        <v>0</v>
      </c>
      <c r="X32" s="3">
        <f>VLOOKUP(ABS(V32-X31),Note!$E$1:$F$25,2,FALSE)</f>
        <v>0</v>
      </c>
      <c r="Y32" s="3">
        <f>VLOOKUP(ABS(V32-Y31),Note!$E$1:$F$25,2,FALSE)</f>
        <v>0</v>
      </c>
      <c r="Z32" s="3">
        <f>VLOOKUP(ABS(V32-Z31),Note!$E$1:$F$25,2,FALSE)</f>
        <v>0</v>
      </c>
      <c r="AA32">
        <f t="shared" ref="AA32:AA34" si="48">V32</f>
        <v>0</v>
      </c>
      <c r="AB32" s="3">
        <f>VLOOKUP(ABS(AA32-AB31),Note!$E$1:$F$25,2,FALSE)</f>
        <v>0</v>
      </c>
      <c r="AC32" s="3">
        <f>VLOOKUP(ABS(AA32-AC31),Note!$E$1:$F$25,2,FALSE)</f>
        <v>0</v>
      </c>
      <c r="AD32" s="3">
        <f>VLOOKUP(ABS(AA32-AD31),Note!$E$1:$F$25,2,FALSE)</f>
        <v>1</v>
      </c>
      <c r="AE32" s="3">
        <f>VLOOKUP(ABS(AA32-AE31),Note!$E$1:$F$25,2,FALSE)</f>
        <v>0</v>
      </c>
      <c r="AF32">
        <f t="shared" ref="AF32:AF34" si="49">AA32</f>
        <v>0</v>
      </c>
      <c r="AG32" s="3">
        <f>VLOOKUP(ABS(AF32-AG31),Note!$E$1:$F$25,2,FALSE)</f>
        <v>0</v>
      </c>
      <c r="AH32" s="3">
        <f>VLOOKUP(ABS(AF32-AH31),Note!$E$1:$F$25,2,FALSE)</f>
        <v>0</v>
      </c>
      <c r="AI32" s="3">
        <f>VLOOKUP(ABS(AF32-AI31),Note!$E$1:$F$25,2,FALSE)</f>
        <v>0</v>
      </c>
      <c r="AJ32" s="3">
        <f>VLOOKUP(ABS(AF32-AJ31),Note!$E$1:$F$25,2,FALSE)</f>
        <v>0</v>
      </c>
      <c r="AK32">
        <f t="shared" ref="AK32:AK34" si="50">AF32</f>
        <v>0</v>
      </c>
      <c r="AL32" s="3">
        <f>VLOOKUP(ABS(AK32-AL31),Note!$E$1:$F$25,2,FALSE)</f>
        <v>0</v>
      </c>
      <c r="AM32" s="3">
        <f>VLOOKUP(ABS(AK32-AM31),Note!$E$1:$F$25,2,FALSE)</f>
        <v>0</v>
      </c>
      <c r="AN32" s="3">
        <f>VLOOKUP(ABS(AK32-AN31),Note!$E$1:$F$25,2,FALSE)</f>
        <v>1</v>
      </c>
      <c r="AO32" s="3">
        <f>VLOOKUP(ABS(AK32-AO31),Note!$E$1:$F$25,2,FALSE)</f>
        <v>0</v>
      </c>
      <c r="AP32">
        <f t="shared" ref="AP32:AP34" si="51">AK32</f>
        <v>0</v>
      </c>
      <c r="AQ32" s="3">
        <f>VLOOKUP(ABS(AP32-AQ31),Note!$E$1:$F$25,2,FALSE)</f>
        <v>0</v>
      </c>
      <c r="AR32" s="3">
        <f>VLOOKUP(ABS(AP32-AR31),Note!$E$1:$F$25,2,FALSE)</f>
        <v>1</v>
      </c>
      <c r="AS32" s="3">
        <f>VLOOKUP(ABS(AP32-AS31),Note!$E$1:$F$25,2,FALSE)</f>
        <v>0</v>
      </c>
      <c r="AT32" s="3">
        <f>VLOOKUP(ABS(AP32-AT31),Note!$E$1:$F$25,2,FALSE)</f>
        <v>0</v>
      </c>
      <c r="AU32">
        <f t="shared" ref="AU32:AU34" si="52">AP32</f>
        <v>0</v>
      </c>
      <c r="AV32" s="3">
        <f>VLOOKUP(ABS(AU32-AV31),Note!$E$1:$F$25,2,FALSE)</f>
        <v>0</v>
      </c>
      <c r="AW32" s="3">
        <f>VLOOKUP(ABS(AU32-AW31),Note!$E$1:$F$25,2,FALSE)</f>
        <v>0</v>
      </c>
      <c r="AX32" s="3">
        <f>VLOOKUP(ABS(AU32-AX31),Note!$E$1:$F$25,2,FALSE)</f>
        <v>0</v>
      </c>
      <c r="AY32" s="3">
        <f>VLOOKUP(ABS(AU32-AY31),Note!$E$1:$F$25,2,FALSE)</f>
        <v>0</v>
      </c>
      <c r="AZ32">
        <f t="shared" ref="AZ32:AZ34" si="53">AU32</f>
        <v>0</v>
      </c>
      <c r="BA32" s="3">
        <f>VLOOKUP(ABS(AZ32-BA31),Note!$E$1:$F$25,2,FALSE)</f>
        <v>0</v>
      </c>
      <c r="BB32" s="3">
        <f>VLOOKUP(ABS(AZ32-BB31),Note!$E$1:$F$25,2,FALSE)</f>
        <v>1</v>
      </c>
      <c r="BC32" s="3">
        <f>VLOOKUP(ABS(AZ32-BC31),Note!$E$1:$F$25,2,FALSE)</f>
        <v>0</v>
      </c>
      <c r="BD32" s="3">
        <f>VLOOKUP(ABS(AZ32-BD31),Note!$E$1:$F$25,2,FALSE)</f>
        <v>0</v>
      </c>
      <c r="BE32">
        <f t="shared" ref="BE32:BE34" si="54">AZ32</f>
        <v>0</v>
      </c>
      <c r="BF32" s="3">
        <f>VLOOKUP(ABS(BE32-BF31),Note!$E$1:$F$25,2,FALSE)</f>
        <v>1</v>
      </c>
      <c r="BG32" s="3">
        <f>VLOOKUP(ABS(BE32-BG31),Note!$E$1:$F$25,2,FALSE)</f>
        <v>0</v>
      </c>
      <c r="BH32" s="3">
        <f>VLOOKUP(ABS(BE32-BH31),Note!$E$1:$F$25,2,FALSE)</f>
        <v>0</v>
      </c>
      <c r="BI32" s="3">
        <f>VLOOKUP(ABS(BE32-BI31),Note!$E$1:$F$25,2,FALSE)</f>
        <v>0</v>
      </c>
    </row>
    <row r="33" spans="1:61">
      <c r="A33" t="str">
        <f>VLOOKUP(まとめ3!$A$1&amp;"",Chords!$A$2:$D$188,2,FALSE)</f>
        <v>E</v>
      </c>
      <c r="B33">
        <f>VLOOKUP(A33,Note!$A$1:$B$26,2,FALSE)</f>
        <v>4</v>
      </c>
      <c r="C33" s="3">
        <f>VLOOKUP(ABS(B33-C31),Note!$E$1:$F$25,2,FALSE)</f>
        <v>0</v>
      </c>
      <c r="D33" s="3">
        <f>VLOOKUP(ABS(B33-D31),Note!$E$1:$F$25,2,FALSE)</f>
        <v>1</v>
      </c>
      <c r="E33" s="3">
        <f>VLOOKUP(ABS(B33-E31),Note!$E$1:$F$25,2,FALSE)</f>
        <v>0</v>
      </c>
      <c r="F33" s="3">
        <f>VLOOKUP(ABS(B33-F31),Note!$E$1:$F$25,2,FALSE)</f>
        <v>0</v>
      </c>
      <c r="G33">
        <f t="shared" si="44"/>
        <v>4</v>
      </c>
      <c r="H33" s="3">
        <f>VLOOKUP(ABS(G33-H31),Note!$E$1:$F$25,2,FALSE)</f>
        <v>0</v>
      </c>
      <c r="I33" s="3">
        <f>VLOOKUP(ABS(G33-I31),Note!$E$1:$F$25,2,FALSE)</f>
        <v>0</v>
      </c>
      <c r="J33" s="3">
        <f>VLOOKUP(ABS(G33-J31),Note!$E$1:$F$25,2,FALSE)</f>
        <v>0</v>
      </c>
      <c r="K33" s="3">
        <f>VLOOKUP(ABS(G33-K31),Note!$E$1:$F$25,2,FALSE)</f>
        <v>0</v>
      </c>
      <c r="L33">
        <f t="shared" si="45"/>
        <v>4</v>
      </c>
      <c r="M33" s="3">
        <f>VLOOKUP(ABS(L33-M31),Note!$E$1:$F$25,2,FALSE)</f>
        <v>0</v>
      </c>
      <c r="N33" s="3">
        <f>VLOOKUP(ABS(L33-N31),Note!$E$1:$F$25,2,FALSE)</f>
        <v>1</v>
      </c>
      <c r="O33" s="3">
        <f>VLOOKUP(ABS(L33-O31),Note!$E$1:$F$25,2,FALSE)</f>
        <v>0</v>
      </c>
      <c r="P33" s="3">
        <f>VLOOKUP(ABS(L33-P31),Note!$E$1:$F$25,2,FALSE)</f>
        <v>0</v>
      </c>
      <c r="Q33">
        <f t="shared" si="46"/>
        <v>4</v>
      </c>
      <c r="R33" s="3">
        <f>VLOOKUP(ABS(Q33-R31),Note!$E$1:$F$25,2,FALSE)</f>
        <v>1</v>
      </c>
      <c r="S33" s="3">
        <f>VLOOKUP(ABS(Q33-S31),Note!$E$1:$F$25,2,FALSE)</f>
        <v>0</v>
      </c>
      <c r="T33" s="3">
        <f>VLOOKUP(ABS(Q33-T31),Note!$E$1:$F$25,2,FALSE)</f>
        <v>0</v>
      </c>
      <c r="U33" s="3">
        <f>VLOOKUP(ABS(Q33-U31),Note!$E$1:$F$25,2,FALSE)</f>
        <v>0</v>
      </c>
      <c r="V33">
        <f t="shared" si="47"/>
        <v>4</v>
      </c>
      <c r="W33" s="3">
        <f>VLOOKUP(ABS(V33-W31),Note!$E$1:$F$25,2,FALSE)</f>
        <v>0</v>
      </c>
      <c r="X33" s="3">
        <f>VLOOKUP(ABS(V33-X31),Note!$E$1:$F$25,2,FALSE)</f>
        <v>0</v>
      </c>
      <c r="Y33" s="3">
        <f>VLOOKUP(ABS(V33-Y31),Note!$E$1:$F$25,2,FALSE)</f>
        <v>0</v>
      </c>
      <c r="Z33" s="3">
        <f>VLOOKUP(ABS(V33-Z31),Note!$E$1:$F$25,2,FALSE)</f>
        <v>0</v>
      </c>
      <c r="AA33">
        <f t="shared" si="48"/>
        <v>4</v>
      </c>
      <c r="AB33" s="3">
        <f>VLOOKUP(ABS(AA33-AB31),Note!$E$1:$F$25,2,FALSE)</f>
        <v>1</v>
      </c>
      <c r="AC33" s="3">
        <f>VLOOKUP(ABS(AA33-AC31),Note!$E$1:$F$25,2,FALSE)</f>
        <v>0</v>
      </c>
      <c r="AD33" s="3">
        <f>VLOOKUP(ABS(AA33-AD31),Note!$E$1:$F$25,2,FALSE)</f>
        <v>0</v>
      </c>
      <c r="AE33" s="3">
        <f>VLOOKUP(ABS(AA33-AE31),Note!$E$1:$F$25,2,FALSE)</f>
        <v>1</v>
      </c>
      <c r="AF33">
        <f t="shared" si="49"/>
        <v>4</v>
      </c>
      <c r="AG33" s="3">
        <f>VLOOKUP(ABS(AF33-AG31),Note!$E$1:$F$25,2,FALSE)</f>
        <v>0</v>
      </c>
      <c r="AH33" s="3">
        <f>VLOOKUP(ABS(AF33-AH31),Note!$E$1:$F$25,2,FALSE)</f>
        <v>0</v>
      </c>
      <c r="AI33" s="3">
        <f>VLOOKUP(ABS(AF33-AI31),Note!$E$1:$F$25,2,FALSE)</f>
        <v>0</v>
      </c>
      <c r="AJ33" s="3">
        <f>VLOOKUP(ABS(AF33-AJ31),Note!$E$1:$F$25,2,FALSE)</f>
        <v>0</v>
      </c>
      <c r="AK33">
        <f t="shared" si="50"/>
        <v>4</v>
      </c>
      <c r="AL33" s="3">
        <f>VLOOKUP(ABS(AK33-AL31),Note!$E$1:$F$25,2,FALSE)</f>
        <v>0</v>
      </c>
      <c r="AM33" s="3">
        <f>VLOOKUP(ABS(AK33-AM31),Note!$E$1:$F$25,2,FALSE)</f>
        <v>0</v>
      </c>
      <c r="AN33" s="3">
        <f>VLOOKUP(ABS(AK33-AN31),Note!$E$1:$F$25,2,FALSE)</f>
        <v>0</v>
      </c>
      <c r="AO33" s="3">
        <f>VLOOKUP(ABS(AK33-AO31),Note!$E$1:$F$25,2,FALSE)</f>
        <v>1</v>
      </c>
      <c r="AP33">
        <f t="shared" si="51"/>
        <v>4</v>
      </c>
      <c r="AQ33" s="3">
        <f>VLOOKUP(ABS(AP33-AQ31),Note!$E$1:$F$25,2,FALSE)</f>
        <v>0</v>
      </c>
      <c r="AR33" s="3">
        <f>VLOOKUP(ABS(AP33-AR31),Note!$E$1:$F$25,2,FALSE)</f>
        <v>0</v>
      </c>
      <c r="AS33" s="3">
        <f>VLOOKUP(ABS(AP33-AS31),Note!$E$1:$F$25,2,FALSE)</f>
        <v>0</v>
      </c>
      <c r="AT33" s="3">
        <f>VLOOKUP(ABS(AP33-AT31),Note!$E$1:$F$25,2,FALSE)</f>
        <v>0</v>
      </c>
      <c r="AU33">
        <f t="shared" si="52"/>
        <v>4</v>
      </c>
      <c r="AV33" s="3">
        <f>VLOOKUP(ABS(AU33-AV31),Note!$E$1:$F$25,2,FALSE)</f>
        <v>0</v>
      </c>
      <c r="AW33" s="3">
        <f>VLOOKUP(ABS(AU33-AW31),Note!$E$1:$F$25,2,FALSE)</f>
        <v>0</v>
      </c>
      <c r="AX33" s="3">
        <f>VLOOKUP(ABS(AU33-AX31),Note!$E$1:$F$25,2,FALSE)</f>
        <v>1</v>
      </c>
      <c r="AY33" s="3">
        <f>VLOOKUP(ABS(AU33-AY31),Note!$E$1:$F$25,2,FALSE)</f>
        <v>0</v>
      </c>
      <c r="AZ33">
        <f t="shared" si="53"/>
        <v>4</v>
      </c>
      <c r="BA33" s="3">
        <f>VLOOKUP(ABS(AZ33-BA31),Note!$E$1:$F$25,2,FALSE)</f>
        <v>0</v>
      </c>
      <c r="BB33" s="3">
        <f>VLOOKUP(ABS(AZ33-BB31),Note!$E$1:$F$25,2,FALSE)</f>
        <v>0</v>
      </c>
      <c r="BC33" s="3">
        <f>VLOOKUP(ABS(AZ33-BC31),Note!$E$1:$F$25,2,FALSE)</f>
        <v>0</v>
      </c>
      <c r="BD33" s="3">
        <f>VLOOKUP(ABS(AZ33-BD31),Note!$E$1:$F$25,2,FALSE)</f>
        <v>0</v>
      </c>
      <c r="BE33">
        <f t="shared" si="54"/>
        <v>4</v>
      </c>
      <c r="BF33" s="3">
        <f>VLOOKUP(ABS(BE33-BF31),Note!$E$1:$F$25,2,FALSE)</f>
        <v>0</v>
      </c>
      <c r="BG33" s="3">
        <f>VLOOKUP(ABS(BE33-BG31),Note!$E$1:$F$25,2,FALSE)</f>
        <v>0</v>
      </c>
      <c r="BH33" s="3">
        <f>VLOOKUP(ABS(BE33-BH31),Note!$E$1:$F$25,2,FALSE)</f>
        <v>1</v>
      </c>
      <c r="BI33" s="3">
        <f>VLOOKUP(ABS(BE33-BI31),Note!$E$1:$F$25,2,FALSE)</f>
        <v>0</v>
      </c>
    </row>
    <row r="34" spans="1:61">
      <c r="A34" t="str">
        <f>VLOOKUP(まとめ3!$A$1&amp;"",Chords!$A$2:$D$188,3,FALSE)</f>
        <v>G</v>
      </c>
      <c r="B34">
        <f>VLOOKUP(A34,Note!$A$1:$B$26,2,FALSE)</f>
        <v>7</v>
      </c>
      <c r="C34" s="3">
        <f>VLOOKUP(ABS(B34-C31),Note!$E$1:$F$25,2,FALSE)</f>
        <v>0</v>
      </c>
      <c r="D34" s="3">
        <f>VLOOKUP(ABS(B34-D31),Note!$E$1:$F$25,2,FALSE)</f>
        <v>0</v>
      </c>
      <c r="E34" s="3">
        <f>VLOOKUP(ABS(B34-E31),Note!$E$1:$F$25,2,FALSE)</f>
        <v>1</v>
      </c>
      <c r="F34" s="3">
        <f>VLOOKUP(ABS(B34-F31),Note!$E$1:$F$25,2,FALSE)</f>
        <v>0</v>
      </c>
      <c r="G34">
        <f t="shared" si="44"/>
        <v>7</v>
      </c>
      <c r="H34" s="3">
        <f>VLOOKUP(ABS(G34-H31),Note!$E$1:$F$25,2,FALSE)</f>
        <v>0</v>
      </c>
      <c r="I34" s="3">
        <f>VLOOKUP(ABS(G34-I31),Note!$E$1:$F$25,2,FALSE)</f>
        <v>0</v>
      </c>
      <c r="J34" s="3">
        <f>VLOOKUP(ABS(G34-J31),Note!$E$1:$F$25,2,FALSE)</f>
        <v>0</v>
      </c>
      <c r="K34" s="3">
        <f>VLOOKUP(ABS(G34-K31),Note!$E$1:$F$25,2,FALSE)</f>
        <v>0</v>
      </c>
      <c r="L34">
        <f t="shared" si="45"/>
        <v>7</v>
      </c>
      <c r="M34" s="3">
        <f>VLOOKUP(ABS(L34-M31),Note!$E$1:$F$25,2,FALSE)</f>
        <v>0</v>
      </c>
      <c r="N34" s="3">
        <f>VLOOKUP(ABS(L34-N31),Note!$E$1:$F$25,2,FALSE)</f>
        <v>0</v>
      </c>
      <c r="O34" s="3">
        <f>VLOOKUP(ABS(L34-O31),Note!$E$1:$F$25,2,FALSE)</f>
        <v>1</v>
      </c>
      <c r="P34" s="3">
        <f>VLOOKUP(ABS(L34-P31),Note!$E$1:$F$25,2,FALSE)</f>
        <v>0</v>
      </c>
      <c r="Q34">
        <f t="shared" si="46"/>
        <v>7</v>
      </c>
      <c r="R34" s="3">
        <f>VLOOKUP(ABS(Q34-R31),Note!$E$1:$F$25,2,FALSE)</f>
        <v>0</v>
      </c>
      <c r="S34" s="3">
        <f>VLOOKUP(ABS(Q34-S31),Note!$E$1:$F$25,2,FALSE)</f>
        <v>1</v>
      </c>
      <c r="T34" s="3">
        <f>VLOOKUP(ABS(Q34-T31),Note!$E$1:$F$25,2,FALSE)</f>
        <v>0</v>
      </c>
      <c r="U34" s="3">
        <f>VLOOKUP(ABS(Q34-U31),Note!$E$1:$F$25,2,FALSE)</f>
        <v>0</v>
      </c>
      <c r="V34">
        <f t="shared" si="47"/>
        <v>7</v>
      </c>
      <c r="W34" s="3">
        <f>VLOOKUP(ABS(V34-W31),Note!$E$1:$F$25,2,FALSE)</f>
        <v>0</v>
      </c>
      <c r="X34" s="3">
        <f>VLOOKUP(ABS(V34-X31),Note!$E$1:$F$25,2,FALSE)</f>
        <v>0</v>
      </c>
      <c r="Y34" s="3">
        <f>VLOOKUP(ABS(V34-Y31),Note!$E$1:$F$25,2,FALSE)</f>
        <v>0</v>
      </c>
      <c r="Z34" s="3">
        <f>VLOOKUP(ABS(V34-Z31),Note!$E$1:$F$25,2,FALSE)</f>
        <v>0</v>
      </c>
      <c r="AA34">
        <f t="shared" si="48"/>
        <v>7</v>
      </c>
      <c r="AB34" s="3">
        <f>VLOOKUP(ABS(AA34-AB31),Note!$E$1:$F$25,2,FALSE)</f>
        <v>0</v>
      </c>
      <c r="AC34" s="3">
        <f>VLOOKUP(ABS(AA34-AC31),Note!$E$1:$F$25,2,FALSE)</f>
        <v>1</v>
      </c>
      <c r="AD34" s="3">
        <f>VLOOKUP(ABS(AA34-AD31),Note!$E$1:$F$25,2,FALSE)</f>
        <v>0</v>
      </c>
      <c r="AE34" s="3">
        <f>VLOOKUP(ABS(AA34-AE31),Note!$E$1:$F$25,2,FALSE)</f>
        <v>0</v>
      </c>
      <c r="AF34">
        <f t="shared" si="49"/>
        <v>7</v>
      </c>
      <c r="AG34" s="3">
        <f>VLOOKUP(ABS(AF34-AG31),Note!$E$1:$F$25,2,FALSE)</f>
        <v>1</v>
      </c>
      <c r="AH34" s="3">
        <f>VLOOKUP(ABS(AF34-AH31),Note!$E$1:$F$25,2,FALSE)</f>
        <v>0</v>
      </c>
      <c r="AI34" s="3">
        <f>VLOOKUP(ABS(AF34-AI31),Note!$E$1:$F$25,2,FALSE)</f>
        <v>0</v>
      </c>
      <c r="AJ34" s="3">
        <f>VLOOKUP(ABS(AF34-AJ31),Note!$E$1:$F$25,2,FALSE)</f>
        <v>0</v>
      </c>
      <c r="AK34">
        <f t="shared" si="50"/>
        <v>7</v>
      </c>
      <c r="AL34" s="3">
        <f>VLOOKUP(ABS(AK34-AL31),Note!$E$1:$F$25,2,FALSE)</f>
        <v>0</v>
      </c>
      <c r="AM34" s="3">
        <f>VLOOKUP(ABS(AK34-AM31),Note!$E$1:$F$25,2,FALSE)</f>
        <v>0</v>
      </c>
      <c r="AN34" s="3">
        <f>VLOOKUP(ABS(AK34-AN31),Note!$E$1:$F$25,2,FALSE)</f>
        <v>0</v>
      </c>
      <c r="AO34" s="3">
        <f>VLOOKUP(ABS(AK34-AO31),Note!$E$1:$F$25,2,FALSE)</f>
        <v>0</v>
      </c>
      <c r="AP34">
        <f t="shared" si="51"/>
        <v>7</v>
      </c>
      <c r="AQ34" s="3">
        <f>VLOOKUP(ABS(AP34-AQ31),Note!$E$1:$F$25,2,FALSE)</f>
        <v>1</v>
      </c>
      <c r="AR34" s="3">
        <f>VLOOKUP(ABS(AP34-AR31),Note!$E$1:$F$25,2,FALSE)</f>
        <v>0</v>
      </c>
      <c r="AS34" s="3">
        <f>VLOOKUP(ABS(AP34-AS31),Note!$E$1:$F$25,2,FALSE)</f>
        <v>0</v>
      </c>
      <c r="AT34" s="3">
        <f>VLOOKUP(ABS(AP34-AT31),Note!$E$1:$F$25,2,FALSE)</f>
        <v>1</v>
      </c>
      <c r="AU34">
        <f t="shared" si="52"/>
        <v>7</v>
      </c>
      <c r="AV34" s="3">
        <f>VLOOKUP(ABS(AU34-AV31),Note!$E$1:$F$25,2,FALSE)</f>
        <v>0</v>
      </c>
      <c r="AW34" s="3">
        <f>VLOOKUP(ABS(AU34-AW31),Note!$E$1:$F$25,2,FALSE)</f>
        <v>0</v>
      </c>
      <c r="AX34" s="3">
        <f>VLOOKUP(ABS(AU34-AX31),Note!$E$1:$F$25,2,FALSE)</f>
        <v>0</v>
      </c>
      <c r="AY34" s="3">
        <f>VLOOKUP(ABS(AU34-AY31),Note!$E$1:$F$25,2,FALSE)</f>
        <v>0</v>
      </c>
      <c r="AZ34">
        <f t="shared" si="53"/>
        <v>7</v>
      </c>
      <c r="BA34" s="3">
        <f>VLOOKUP(ABS(AZ34-BA31),Note!$E$1:$F$25,2,FALSE)</f>
        <v>0</v>
      </c>
      <c r="BB34" s="3">
        <f>VLOOKUP(ABS(AZ34-BB31),Note!$E$1:$F$25,2,FALSE)</f>
        <v>0</v>
      </c>
      <c r="BC34" s="3">
        <f>VLOOKUP(ABS(AZ34-BC31),Note!$E$1:$F$25,2,FALSE)</f>
        <v>0</v>
      </c>
      <c r="BD34" s="3">
        <f>VLOOKUP(ABS(AZ34-BD31),Note!$E$1:$F$25,2,FALSE)</f>
        <v>1</v>
      </c>
      <c r="BE34">
        <f t="shared" si="54"/>
        <v>7</v>
      </c>
      <c r="BF34" s="3">
        <f>VLOOKUP(ABS(BE34-BF31),Note!$E$1:$F$25,2,FALSE)</f>
        <v>0</v>
      </c>
      <c r="BG34" s="3">
        <f>VLOOKUP(ABS(BE34-BG31),Note!$E$1:$F$25,2,FALSE)</f>
        <v>0</v>
      </c>
      <c r="BH34" s="3">
        <f>VLOOKUP(ABS(BE34-BH31),Note!$E$1:$F$25,2,FALSE)</f>
        <v>0</v>
      </c>
      <c r="BI34" s="3">
        <f>VLOOKUP(ABS(BE34-BI31),Note!$E$1:$F$25,2,FALSE)</f>
        <v>0</v>
      </c>
    </row>
    <row r="35" spans="4:59">
      <c r="D35">
        <f>SUM(C32:C34,D32:D34,E32:E34,F32:F34)</f>
        <v>2</v>
      </c>
      <c r="I35">
        <f>SUM(H32:H34,I32:I34,J32:J34,K32:K34)</f>
        <v>2</v>
      </c>
      <c r="N35">
        <f>SUM(M32:M34,N32:N34,O32:O34,P32:P34)</f>
        <v>2</v>
      </c>
      <c r="S35">
        <f>SUM(R32:R34,S32:S34,T32:T34,U32:U34)</f>
        <v>3</v>
      </c>
      <c r="X35">
        <f>SUM(W32:W34,X32:X34,Y32:Y34,Z32:Z34)</f>
        <v>0</v>
      </c>
      <c r="AC35">
        <f>SUM(AB32:AB34,AC32:AC34,AD32:AD34,AE32:AE34)</f>
        <v>4</v>
      </c>
      <c r="AH35">
        <f>SUM(AG32:AG34,AH32:AH34,AI32:AI34,AJ32:AJ34)</f>
        <v>1</v>
      </c>
      <c r="AM35">
        <f>SUM(AL32:AL34,AM32:AM34,AN32:AN34,AO32:AO34)</f>
        <v>2</v>
      </c>
      <c r="AR35">
        <f>SUM(AQ32:AQ34,AR32:AR34,AS32:AS34,AT32:AT34)</f>
        <v>3</v>
      </c>
      <c r="AW35">
        <f>SUM(AV32:AV34,AW32:AW34,AX32:AX34,AY32:AY34)</f>
        <v>1</v>
      </c>
      <c r="BB35">
        <f>SUM(BA32:BA34,BB32:BB34,BC32:BC34,BD32:BD34)</f>
        <v>2</v>
      </c>
      <c r="BG35">
        <f>SUM(BF32:BF34,BG32:BG34,BH32:BH34,BI32:BI34)</f>
        <v>2</v>
      </c>
    </row>
    <row r="36" spans="1:61">
      <c r="A36" s="1" t="str">
        <f>D42&amp;I42&amp;N42&amp;S42&amp;X42&amp;AC42&amp;AH42&amp;AM42&amp;AR42&amp;AW42&amp;BB42&amp;BG42</f>
        <v>2132／／／／／／／／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388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3:61">
      <c r="C37" t="s">
        <v>0</v>
      </c>
      <c r="D37" t="s">
        <v>42</v>
      </c>
      <c r="E37" t="s">
        <v>47</v>
      </c>
      <c r="F37" t="s">
        <v>10</v>
      </c>
      <c r="H37" t="s">
        <v>38</v>
      </c>
      <c r="I37" t="s">
        <v>5</v>
      </c>
      <c r="J37" t="s">
        <v>8</v>
      </c>
      <c r="K37" t="s">
        <v>11</v>
      </c>
      <c r="M37" t="s">
        <v>3</v>
      </c>
      <c r="N37" t="s">
        <v>6</v>
      </c>
      <c r="O37" t="s">
        <v>50</v>
      </c>
      <c r="P37" t="s">
        <v>12</v>
      </c>
      <c r="R37" t="s">
        <v>42</v>
      </c>
      <c r="S37" t="s">
        <v>47</v>
      </c>
      <c r="T37" t="s">
        <v>10</v>
      </c>
      <c r="U37" t="s"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</row>
    <row r="38" spans="3:61">
      <c r="C38">
        <f>VLOOKUP(C37,Note!$A$1:$B$26,2,FALSE)</f>
        <v>0</v>
      </c>
      <c r="D38">
        <f>VLOOKUP(D37,Note!$A$1:$B$26,2,FALSE)</f>
        <v>3</v>
      </c>
      <c r="E38">
        <f>VLOOKUP(E37,Note!$A$1:$B$26,2,FALSE)</f>
        <v>6</v>
      </c>
      <c r="F38">
        <f>VLOOKUP(F37,Note!$A$1:$B$26,2,FALSE)</f>
        <v>9</v>
      </c>
      <c r="H38">
        <f>VLOOKUP(H37,Note!$A$1:$B$26,2,FALSE)</f>
        <v>1</v>
      </c>
      <c r="I38">
        <f>VLOOKUP(I37,Note!$A$1:$B$26,2,FALSE)</f>
        <v>4</v>
      </c>
      <c r="J38">
        <f>VLOOKUP(J37,Note!$A$1:$B$26,2,FALSE)</f>
        <v>7</v>
      </c>
      <c r="K38">
        <f>VLOOKUP(K37,Note!$A$1:$B$26,2,FALSE)</f>
        <v>10</v>
      </c>
      <c r="M38">
        <f>VLOOKUP(M37,Note!$A$1:$B$26,2,FALSE)</f>
        <v>2</v>
      </c>
      <c r="N38">
        <f>VLOOKUP(N37,Note!$A$1:$B$26,2,FALSE)</f>
        <v>5</v>
      </c>
      <c r="O38">
        <f>VLOOKUP(O37,Note!$A$1:$B$26,2,FALSE)</f>
        <v>8</v>
      </c>
      <c r="P38">
        <f>VLOOKUP(P37,Note!$A$1:$B$26,2,FALSE)</f>
        <v>11</v>
      </c>
      <c r="R38">
        <f>VLOOKUP(R37,Note!$A$1:$B$26,2,FALSE)</f>
        <v>3</v>
      </c>
      <c r="S38">
        <f>VLOOKUP(S37,Note!$A$1:$B$26,2,FALSE)</f>
        <v>6</v>
      </c>
      <c r="T38">
        <f>VLOOKUP(T37,Note!$A$1:$B$26,2,FALSE)</f>
        <v>9</v>
      </c>
      <c r="U38">
        <f>VLOOKUP(U37,Note!$A$1:$B$26,2,FALSE)</f>
        <v>0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</row>
    <row r="39" spans="1:61">
      <c r="A39" t="str">
        <f>まとめ3!$A$1</f>
        <v>C</v>
      </c>
      <c r="B39">
        <f>VLOOKUP(A39,Note!$A$1:$B$26,2,FALSE)</f>
        <v>0</v>
      </c>
      <c r="C39" s="3">
        <f>VLOOKUP(ABS(B39-C38),Note!$E$1:$F$25,2,FALSE)</f>
        <v>0</v>
      </c>
      <c r="D39" s="3">
        <f>VLOOKUP(ABS(B39-D38),Note!$E$1:$F$25,2,FALSE)</f>
        <v>0</v>
      </c>
      <c r="E39" s="3">
        <f>VLOOKUP(ABS(B39-E38),Note!$E$1:$F$25,2,FALSE)</f>
        <v>0</v>
      </c>
      <c r="F39" s="3">
        <f>VLOOKUP(ABS(B39-F38),Note!$E$1:$F$25,2,FALSE)</f>
        <v>0</v>
      </c>
      <c r="G39">
        <f t="shared" ref="G39:G41" si="55">B39</f>
        <v>0</v>
      </c>
      <c r="H39" s="3">
        <f>VLOOKUP(ABS(G39-H38),Note!$E$1:$F$25,2,FALSE)</f>
        <v>1</v>
      </c>
      <c r="I39" s="3">
        <f>VLOOKUP(ABS(G39-I38),Note!$E$1:$F$25,2,FALSE)</f>
        <v>0</v>
      </c>
      <c r="J39" s="3">
        <f>VLOOKUP(ABS(G39-J38),Note!$E$1:$F$25,2,FALSE)</f>
        <v>0</v>
      </c>
      <c r="K39" s="3">
        <f>VLOOKUP(ABS(G39-K38),Note!$E$1:$F$25,2,FALSE)</f>
        <v>0</v>
      </c>
      <c r="L39">
        <f t="shared" ref="L39:L41" si="56">G39</f>
        <v>0</v>
      </c>
      <c r="M39" s="3">
        <f>VLOOKUP(ABS(L39-M38),Note!$E$1:$F$25,2,FALSE)</f>
        <v>0</v>
      </c>
      <c r="N39" s="3">
        <f>VLOOKUP(ABS(L39-N38),Note!$E$1:$F$25,2,FALSE)</f>
        <v>0</v>
      </c>
      <c r="O39" s="3">
        <f>VLOOKUP(ABS(L39-O38),Note!$E$1:$F$25,2,FALSE)</f>
        <v>0</v>
      </c>
      <c r="P39" s="3">
        <f>VLOOKUP(ABS(L39-P38),Note!$E$1:$F$25,2,FALSE)</f>
        <v>1</v>
      </c>
      <c r="Q39">
        <f t="shared" ref="Q39:Q41" si="57">L39</f>
        <v>0</v>
      </c>
      <c r="R39" s="3">
        <f>VLOOKUP(ABS(Q39-R38),Note!$E$1:$F$25,2,FALSE)</f>
        <v>0</v>
      </c>
      <c r="S39" s="3">
        <f>VLOOKUP(ABS(Q39-S38),Note!$E$1:$F$25,2,FALSE)</f>
        <v>0</v>
      </c>
      <c r="T39" s="3">
        <f>VLOOKUP(ABS(Q39-T38),Note!$E$1:$F$25,2,FALSE)</f>
        <v>0</v>
      </c>
      <c r="U39" s="3">
        <f>VLOOKUP(ABS(Q39-U38),Note!$E$1:$F$25,2,FALSE)</f>
        <v>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</row>
    <row r="40" spans="1:61">
      <c r="A40" t="str">
        <f>VLOOKUP(まとめ3!$A$1&amp;"",Chords!$A$2:$D$188,2,FALSE)</f>
        <v>E</v>
      </c>
      <c r="B40">
        <f>VLOOKUP(A40,Note!$A$1:$B$26,2,FALSE)</f>
        <v>4</v>
      </c>
      <c r="C40" s="3">
        <f>VLOOKUP(ABS(B40-C38),Note!$E$1:$F$25,2,FALSE)</f>
        <v>0</v>
      </c>
      <c r="D40" s="3">
        <f>VLOOKUP(ABS(B40-D38),Note!$E$1:$F$25,2,FALSE)</f>
        <v>1</v>
      </c>
      <c r="E40" s="3">
        <f>VLOOKUP(ABS(B40-E38),Note!$E$1:$F$25,2,FALSE)</f>
        <v>0</v>
      </c>
      <c r="F40" s="3">
        <f>VLOOKUP(ABS(B40-F38),Note!$E$1:$F$25,2,FALSE)</f>
        <v>0</v>
      </c>
      <c r="G40">
        <f t="shared" si="55"/>
        <v>4</v>
      </c>
      <c r="H40" s="3">
        <f>VLOOKUP(ABS(G40-H38),Note!$E$1:$F$25,2,FALSE)</f>
        <v>0</v>
      </c>
      <c r="I40" s="3">
        <f>VLOOKUP(ABS(G40-I38),Note!$E$1:$F$25,2,FALSE)</f>
        <v>0</v>
      </c>
      <c r="J40" s="3">
        <f>VLOOKUP(ABS(G40-J38),Note!$E$1:$F$25,2,FALSE)</f>
        <v>0</v>
      </c>
      <c r="K40" s="3">
        <f>VLOOKUP(ABS(G40-K38),Note!$E$1:$F$25,2,FALSE)</f>
        <v>0</v>
      </c>
      <c r="L40">
        <f t="shared" si="56"/>
        <v>4</v>
      </c>
      <c r="M40" s="3">
        <f>VLOOKUP(ABS(L40-M38),Note!$E$1:$F$25,2,FALSE)</f>
        <v>0</v>
      </c>
      <c r="N40" s="3">
        <f>VLOOKUP(ABS(L40-N38),Note!$E$1:$F$25,2,FALSE)</f>
        <v>1</v>
      </c>
      <c r="O40" s="3">
        <f>VLOOKUP(ABS(L40-O38),Note!$E$1:$F$25,2,FALSE)</f>
        <v>0</v>
      </c>
      <c r="P40" s="3">
        <f>VLOOKUP(ABS(L40-P38),Note!$E$1:$F$25,2,FALSE)</f>
        <v>0</v>
      </c>
      <c r="Q40">
        <f t="shared" si="57"/>
        <v>4</v>
      </c>
      <c r="R40" s="3">
        <f>VLOOKUP(ABS(Q40-R38),Note!$E$1:$F$25,2,FALSE)</f>
        <v>1</v>
      </c>
      <c r="S40" s="3">
        <f>VLOOKUP(ABS(Q40-S38),Note!$E$1:$F$25,2,FALSE)</f>
        <v>0</v>
      </c>
      <c r="T40" s="3">
        <f>VLOOKUP(ABS(Q40-T38),Note!$E$1:$F$25,2,FALSE)</f>
        <v>0</v>
      </c>
      <c r="U40" s="3">
        <f>VLOOKUP(ABS(Q40-U38),Note!$E$1:$F$25,2,FALSE)</f>
        <v>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</row>
    <row r="41" spans="1:61">
      <c r="A41" t="str">
        <f>VLOOKUP(まとめ3!$A$1&amp;"",Chords!$A$2:$D$188,3,FALSE)</f>
        <v>G</v>
      </c>
      <c r="B41">
        <f>VLOOKUP(A41,Note!$A$1:$B$26,2,FALSE)</f>
        <v>7</v>
      </c>
      <c r="C41" s="3">
        <f>VLOOKUP(ABS(B41-C38),Note!$E$1:$F$25,2,FALSE)</f>
        <v>0</v>
      </c>
      <c r="D41" s="3">
        <f>VLOOKUP(ABS(B41-D38),Note!$E$1:$F$25,2,FALSE)</f>
        <v>0</v>
      </c>
      <c r="E41" s="3">
        <f>VLOOKUP(ABS(B41-E38),Note!$E$1:$F$25,2,FALSE)</f>
        <v>1</v>
      </c>
      <c r="F41" s="3">
        <f>VLOOKUP(ABS(B41-F38),Note!$E$1:$F$25,2,FALSE)</f>
        <v>0</v>
      </c>
      <c r="G41">
        <f t="shared" si="55"/>
        <v>7</v>
      </c>
      <c r="H41" s="3">
        <f>VLOOKUP(ABS(G41-H38),Note!$E$1:$F$25,2,FALSE)</f>
        <v>0</v>
      </c>
      <c r="I41" s="3">
        <f>VLOOKUP(ABS(G41-I38),Note!$E$1:$F$25,2,FALSE)</f>
        <v>0</v>
      </c>
      <c r="J41" s="3">
        <f>VLOOKUP(ABS(G41-J38),Note!$E$1:$F$25,2,FALSE)</f>
        <v>0</v>
      </c>
      <c r="K41" s="3">
        <f>VLOOKUP(ABS(G41-K38),Note!$E$1:$F$25,2,FALSE)</f>
        <v>0</v>
      </c>
      <c r="L41">
        <f t="shared" si="56"/>
        <v>7</v>
      </c>
      <c r="M41" s="3">
        <f>VLOOKUP(ABS(L41-M38),Note!$E$1:$F$25,2,FALSE)</f>
        <v>0</v>
      </c>
      <c r="N41" s="3">
        <f>VLOOKUP(ABS(L41-N38),Note!$E$1:$F$25,2,FALSE)</f>
        <v>0</v>
      </c>
      <c r="O41" s="3">
        <f>VLOOKUP(ABS(L41-O38),Note!$E$1:$F$25,2,FALSE)</f>
        <v>1</v>
      </c>
      <c r="P41" s="3">
        <f>VLOOKUP(ABS(L41-P38),Note!$E$1:$F$25,2,FALSE)</f>
        <v>0</v>
      </c>
      <c r="Q41">
        <f t="shared" si="57"/>
        <v>7</v>
      </c>
      <c r="R41" s="3">
        <f>VLOOKUP(ABS(Q41-R38),Note!$E$1:$F$25,2,FALSE)</f>
        <v>0</v>
      </c>
      <c r="S41" s="3">
        <f>VLOOKUP(ABS(Q41-S38),Note!$E$1:$F$25,2,FALSE)</f>
        <v>1</v>
      </c>
      <c r="T41" s="3">
        <f>VLOOKUP(ABS(Q41-T38),Note!$E$1:$F$25,2,FALSE)</f>
        <v>0</v>
      </c>
      <c r="U41" s="3">
        <f>VLOOKUP(ABS(Q41-U38),Note!$E$1:$F$25,2,FALSE)</f>
        <v>0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</row>
    <row r="42" spans="4:61">
      <c r="D42">
        <f>SUM(C39:C41,D39:D41,E39:E41,F39:F41)</f>
        <v>2</v>
      </c>
      <c r="I42">
        <f>SUM(H39:H41,I39:I41,J39:J41,K39:K41)</f>
        <v>1</v>
      </c>
      <c r="N42">
        <f>SUM(M39:M41,N39:N41,O39:O41,P39:P41)</f>
        <v>3</v>
      </c>
      <c r="S42">
        <f>SUM(R39:R41,S39:S41,T39:T41,U39:U41)</f>
        <v>2</v>
      </c>
      <c r="W42" s="4"/>
      <c r="X42" s="4" t="s">
        <v>370</v>
      </c>
      <c r="Y42" s="4"/>
      <c r="Z42" s="4"/>
      <c r="AA42" s="4"/>
      <c r="AB42" s="4"/>
      <c r="AC42" s="4" t="s">
        <v>370</v>
      </c>
      <c r="AD42" s="4"/>
      <c r="AE42" s="4"/>
      <c r="AF42" s="4"/>
      <c r="AG42" s="4"/>
      <c r="AH42" s="4" t="s">
        <v>370</v>
      </c>
      <c r="AI42" s="4"/>
      <c r="AJ42" s="4"/>
      <c r="AK42" s="4"/>
      <c r="AL42" s="4"/>
      <c r="AM42" s="4" t="s">
        <v>370</v>
      </c>
      <c r="AN42" s="4"/>
      <c r="AO42" s="4"/>
      <c r="AP42" s="4"/>
      <c r="AQ42" s="4"/>
      <c r="AR42" s="4" t="s">
        <v>370</v>
      </c>
      <c r="AS42" s="4"/>
      <c r="AT42" s="4"/>
      <c r="AU42" s="4"/>
      <c r="AV42" s="4"/>
      <c r="AW42" s="4" t="s">
        <v>370</v>
      </c>
      <c r="AX42" s="4"/>
      <c r="AY42" s="4"/>
      <c r="AZ42" s="4"/>
      <c r="BA42" s="4"/>
      <c r="BB42" s="4" t="s">
        <v>370</v>
      </c>
      <c r="BC42" s="4"/>
      <c r="BD42" s="4"/>
      <c r="BE42" s="4"/>
      <c r="BF42" s="4"/>
      <c r="BG42" s="4" t="s">
        <v>370</v>
      </c>
      <c r="BI42" s="4"/>
    </row>
    <row r="43" spans="1:61">
      <c r="A43" s="1" t="str">
        <f>D49&amp;I49&amp;N49&amp;S49&amp;X49&amp;AC49&amp;AH49&amp;AM49&amp;AR49&amp;AW49&amp;BB49&amp;BG49</f>
        <v>131313132222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 t="s">
        <v>389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3:61">
      <c r="C44" t="s">
        <v>0</v>
      </c>
      <c r="D44" t="s">
        <v>5</v>
      </c>
      <c r="E44" t="s">
        <v>49</v>
      </c>
      <c r="F44" t="s">
        <v>11</v>
      </c>
      <c r="H44" t="s">
        <v>39</v>
      </c>
      <c r="I44" t="s">
        <v>6</v>
      </c>
      <c r="J44" t="s">
        <v>10</v>
      </c>
      <c r="K44" t="s">
        <v>56</v>
      </c>
      <c r="M44" t="s">
        <v>3</v>
      </c>
      <c r="N44" t="s">
        <v>45</v>
      </c>
      <c r="O44" t="s">
        <v>52</v>
      </c>
      <c r="P44" t="s">
        <v>0</v>
      </c>
      <c r="R44" t="s">
        <v>42</v>
      </c>
      <c r="S44" t="s">
        <v>8</v>
      </c>
      <c r="T44" t="s">
        <v>12</v>
      </c>
      <c r="U44" t="s">
        <v>39</v>
      </c>
      <c r="W44" t="s">
        <v>5</v>
      </c>
      <c r="X44" t="s">
        <v>49</v>
      </c>
      <c r="Y44" t="s">
        <v>55</v>
      </c>
      <c r="Z44" t="s">
        <v>3</v>
      </c>
      <c r="AB44" t="s">
        <v>6</v>
      </c>
      <c r="AC44" t="s">
        <v>10</v>
      </c>
      <c r="AD44" t="s">
        <v>38</v>
      </c>
      <c r="AE44" t="s">
        <v>42</v>
      </c>
      <c r="AG44" t="s">
        <v>45</v>
      </c>
      <c r="AH44" t="s">
        <v>52</v>
      </c>
      <c r="AI44" t="s">
        <v>3</v>
      </c>
      <c r="AJ44" t="s">
        <v>5</v>
      </c>
      <c r="AL44" t="s">
        <v>8</v>
      </c>
      <c r="AM44" t="s">
        <v>12</v>
      </c>
      <c r="AN44" t="s">
        <v>41</v>
      </c>
      <c r="AO44" t="s">
        <v>6</v>
      </c>
      <c r="AQ44" t="s">
        <v>50</v>
      </c>
      <c r="AR44" t="s">
        <v>0</v>
      </c>
      <c r="AS44" t="s">
        <v>5</v>
      </c>
      <c r="AT44" t="s">
        <v>47</v>
      </c>
      <c r="AV44" t="s">
        <v>10</v>
      </c>
      <c r="AW44" t="s">
        <v>38</v>
      </c>
      <c r="AX44" t="s">
        <v>6</v>
      </c>
      <c r="AY44" t="s">
        <v>8</v>
      </c>
      <c r="BA44" t="s">
        <v>11</v>
      </c>
      <c r="BB44" t="s">
        <v>3</v>
      </c>
      <c r="BC44" t="s">
        <v>45</v>
      </c>
      <c r="BD44" t="s">
        <v>50</v>
      </c>
      <c r="BF44" t="s">
        <v>12</v>
      </c>
      <c r="BG44" t="s">
        <v>41</v>
      </c>
      <c r="BH44" t="s">
        <v>8</v>
      </c>
      <c r="BI44" t="s">
        <v>10</v>
      </c>
    </row>
    <row r="45" spans="3:61">
      <c r="C45">
        <f>VLOOKUP(C44,Note!$A$1:$B$26,2,FALSE)</f>
        <v>0</v>
      </c>
      <c r="D45">
        <f>VLOOKUP(D44,Note!$A$1:$B$26,2,FALSE)</f>
        <v>4</v>
      </c>
      <c r="E45">
        <f>VLOOKUP(E44,Note!$A$1:$B$26,2,FALSE)</f>
        <v>8</v>
      </c>
      <c r="F45">
        <f>VLOOKUP(F44,Note!$A$1:$B$26,2,FALSE)</f>
        <v>10</v>
      </c>
      <c r="H45">
        <f>VLOOKUP(H44,Note!$A$1:$B$26,2,FALSE)</f>
        <v>1</v>
      </c>
      <c r="I45">
        <f>VLOOKUP(I44,Note!$A$1:$B$26,2,FALSE)</f>
        <v>5</v>
      </c>
      <c r="J45">
        <f>VLOOKUP(J44,Note!$A$1:$B$26,2,FALSE)</f>
        <v>9</v>
      </c>
      <c r="K45">
        <f>VLOOKUP(K44,Note!$A$1:$B$26,2,FALSE)</f>
        <v>11</v>
      </c>
      <c r="M45">
        <f>VLOOKUP(M44,Note!$A$1:$B$26,2,FALSE)</f>
        <v>2</v>
      </c>
      <c r="N45">
        <f>VLOOKUP(N44,Note!$A$1:$B$26,2,FALSE)</f>
        <v>6</v>
      </c>
      <c r="O45">
        <f>VLOOKUP(O44,Note!$A$1:$B$26,2,FALSE)</f>
        <v>10</v>
      </c>
      <c r="P45">
        <f>VLOOKUP(P44,Note!$A$1:$B$26,2,FALSE)</f>
        <v>0</v>
      </c>
      <c r="R45">
        <f>VLOOKUP(R44,Note!$A$1:$B$26,2,FALSE)</f>
        <v>3</v>
      </c>
      <c r="S45">
        <f>VLOOKUP(S44,Note!$A$1:$B$26,2,FALSE)</f>
        <v>7</v>
      </c>
      <c r="T45">
        <f>VLOOKUP(T44,Note!$A$1:$B$26,2,FALSE)</f>
        <v>11</v>
      </c>
      <c r="U45">
        <f>VLOOKUP(U44,Note!$A$1:$B$26,2,FALSE)</f>
        <v>1</v>
      </c>
      <c r="W45">
        <f>VLOOKUP(W44,Note!$A$1:$B$26,2,FALSE)</f>
        <v>4</v>
      </c>
      <c r="X45">
        <f>VLOOKUP(X44,Note!$A$1:$B$26,2,FALSE)</f>
        <v>8</v>
      </c>
      <c r="Y45">
        <f>VLOOKUP(Y44,Note!$A$1:$B$26,2,FALSE)</f>
        <v>0</v>
      </c>
      <c r="Z45">
        <f>VLOOKUP(Z44,Note!$A$1:$B$26,2,FALSE)</f>
        <v>2</v>
      </c>
      <c r="AB45">
        <f>VLOOKUP(AB44,Note!$A$1:$B$26,2,FALSE)</f>
        <v>5</v>
      </c>
      <c r="AC45">
        <f>VLOOKUP(AC44,Note!$A$1:$B$26,2,FALSE)</f>
        <v>9</v>
      </c>
      <c r="AD45">
        <f>VLOOKUP(AD44,Note!$A$1:$B$26,2,FALSE)</f>
        <v>1</v>
      </c>
      <c r="AE45">
        <f>VLOOKUP(AE44,Note!$A$1:$B$26,2,FALSE)</f>
        <v>3</v>
      </c>
      <c r="AG45">
        <f>VLOOKUP(AG44,Note!$A$1:$B$26,2,FALSE)</f>
        <v>6</v>
      </c>
      <c r="AH45">
        <f>VLOOKUP(AH44,Note!$A$1:$B$26,2,FALSE)</f>
        <v>10</v>
      </c>
      <c r="AI45">
        <f>VLOOKUP(AI44,Note!$A$1:$B$26,2,FALSE)</f>
        <v>2</v>
      </c>
      <c r="AJ45">
        <f>VLOOKUP(AJ44,Note!$A$1:$B$26,2,FALSE)</f>
        <v>4</v>
      </c>
      <c r="AL45">
        <f>VLOOKUP(AL44,Note!$A$1:$B$26,2,FALSE)</f>
        <v>7</v>
      </c>
      <c r="AM45">
        <f>VLOOKUP(AM44,Note!$A$1:$B$26,2,FALSE)</f>
        <v>11</v>
      </c>
      <c r="AN45">
        <f>VLOOKUP(AN44,Note!$A$1:$B$26,2,FALSE)</f>
        <v>3</v>
      </c>
      <c r="AO45">
        <f>VLOOKUP(AO44,Note!$A$1:$B$26,2,FALSE)</f>
        <v>5</v>
      </c>
      <c r="AQ45">
        <f>VLOOKUP(AQ44,Note!$A$1:$B$26,2,FALSE)</f>
        <v>8</v>
      </c>
      <c r="AR45">
        <f>VLOOKUP(AR44,Note!$A$1:$B$26,2,FALSE)</f>
        <v>0</v>
      </c>
      <c r="AS45">
        <f>VLOOKUP(AS44,Note!$A$1:$B$26,2,FALSE)</f>
        <v>4</v>
      </c>
      <c r="AT45">
        <f>VLOOKUP(AT44,Note!$A$1:$B$26,2,FALSE)</f>
        <v>6</v>
      </c>
      <c r="AV45">
        <f>VLOOKUP(AV44,Note!$A$1:$B$26,2,FALSE)</f>
        <v>9</v>
      </c>
      <c r="AW45">
        <f>VLOOKUP(AW44,Note!$A$1:$B$26,2,FALSE)</f>
        <v>1</v>
      </c>
      <c r="AX45">
        <f>VLOOKUP(AX44,Note!$A$1:$B$26,2,FALSE)</f>
        <v>5</v>
      </c>
      <c r="AY45">
        <f>VLOOKUP(AY44,Note!$A$1:$B$26,2,FALSE)</f>
        <v>7</v>
      </c>
      <c r="BA45">
        <f>VLOOKUP(BA44,Note!$A$1:$B$26,2,FALSE)</f>
        <v>10</v>
      </c>
      <c r="BB45">
        <f>VLOOKUP(BB44,Note!$A$1:$B$26,2,FALSE)</f>
        <v>2</v>
      </c>
      <c r="BC45">
        <f>VLOOKUP(BC44,Note!$A$1:$B$26,2,FALSE)</f>
        <v>6</v>
      </c>
      <c r="BD45">
        <f>VLOOKUP(BD44,Note!$A$1:$B$26,2,FALSE)</f>
        <v>8</v>
      </c>
      <c r="BF45">
        <f>VLOOKUP(BF44,Note!$A$1:$B$26,2,FALSE)</f>
        <v>11</v>
      </c>
      <c r="BG45">
        <f>VLOOKUP(BG44,Note!$A$1:$B$26,2,FALSE)</f>
        <v>3</v>
      </c>
      <c r="BH45">
        <f>VLOOKUP(BH44,Note!$A$1:$B$26,2,FALSE)</f>
        <v>7</v>
      </c>
      <c r="BI45">
        <f>VLOOKUP(BI44,Note!$A$1:$B$26,2,FALSE)</f>
        <v>9</v>
      </c>
    </row>
    <row r="46" spans="1:61">
      <c r="A46" t="str">
        <f>まとめ3!$A$1</f>
        <v>C</v>
      </c>
      <c r="B46">
        <f>VLOOKUP(A46,Note!$A$1:$B$26,2,FALSE)</f>
        <v>0</v>
      </c>
      <c r="C46" s="3">
        <f>VLOOKUP(ABS(B46-C45),Note!$E$1:$F$25,2,FALSE)</f>
        <v>0</v>
      </c>
      <c r="D46" s="3">
        <f>VLOOKUP(ABS(B46-D45),Note!$E$1:$F$25,2,FALSE)</f>
        <v>0</v>
      </c>
      <c r="E46" s="3">
        <f>VLOOKUP(ABS(B46-E45),Note!$E$1:$F$25,2,FALSE)</f>
        <v>0</v>
      </c>
      <c r="F46" s="3">
        <f>VLOOKUP(ABS(B46-F45),Note!$E$1:$F$25,2,FALSE)</f>
        <v>0</v>
      </c>
      <c r="G46">
        <f t="shared" ref="G46:G48" si="58">B46</f>
        <v>0</v>
      </c>
      <c r="H46" s="3">
        <f>VLOOKUP(ABS(G46-H45),Note!$E$1:$F$25,2,FALSE)</f>
        <v>1</v>
      </c>
      <c r="I46" s="3">
        <f>VLOOKUP(ABS(G46-I45),Note!$E$1:$F$25,2,FALSE)</f>
        <v>0</v>
      </c>
      <c r="J46" s="3">
        <f>VLOOKUP(ABS(G46-J45),Note!$E$1:$F$25,2,FALSE)</f>
        <v>0</v>
      </c>
      <c r="K46" s="3">
        <f>VLOOKUP(ABS(G46-K45),Note!$E$1:$F$25,2,FALSE)</f>
        <v>1</v>
      </c>
      <c r="L46">
        <f t="shared" ref="L46:L48" si="59">G46</f>
        <v>0</v>
      </c>
      <c r="M46" s="3">
        <f>VLOOKUP(ABS(L46-M45),Note!$E$1:$F$25,2,FALSE)</f>
        <v>0</v>
      </c>
      <c r="N46" s="3">
        <f>VLOOKUP(ABS(L46-N45),Note!$E$1:$F$25,2,FALSE)</f>
        <v>0</v>
      </c>
      <c r="O46" s="3">
        <f>VLOOKUP(ABS(L46-O45),Note!$E$1:$F$25,2,FALSE)</f>
        <v>0</v>
      </c>
      <c r="P46" s="3">
        <f>VLOOKUP(ABS(L46-P45),Note!$E$1:$F$25,2,FALSE)</f>
        <v>0</v>
      </c>
      <c r="Q46">
        <f t="shared" ref="Q46:Q48" si="60">L46</f>
        <v>0</v>
      </c>
      <c r="R46" s="3">
        <f>VLOOKUP(ABS(Q46-R45),Note!$E$1:$F$25,2,FALSE)</f>
        <v>0</v>
      </c>
      <c r="S46" s="3">
        <f>VLOOKUP(ABS(Q46-S45),Note!$E$1:$F$25,2,FALSE)</f>
        <v>0</v>
      </c>
      <c r="T46" s="3">
        <f>VLOOKUP(ABS(Q46-T45),Note!$E$1:$F$25,2,FALSE)</f>
        <v>1</v>
      </c>
      <c r="U46" s="3">
        <f>VLOOKUP(ABS(Q46-U45),Note!$E$1:$F$25,2,FALSE)</f>
        <v>1</v>
      </c>
      <c r="V46">
        <f t="shared" ref="V46:V48" si="61">Q46</f>
        <v>0</v>
      </c>
      <c r="W46" s="3">
        <f>VLOOKUP(ABS(V46-W45),Note!$E$1:$F$25,2,FALSE)</f>
        <v>0</v>
      </c>
      <c r="X46" s="3">
        <f>VLOOKUP(ABS(V46-X45),Note!$E$1:$F$25,2,FALSE)</f>
        <v>0</v>
      </c>
      <c r="Y46" s="3">
        <f>VLOOKUP(ABS(V46-Y45),Note!$E$1:$F$25,2,FALSE)</f>
        <v>0</v>
      </c>
      <c r="Z46" s="3">
        <f>VLOOKUP(ABS(V46-Z45),Note!$E$1:$F$25,2,FALSE)</f>
        <v>0</v>
      </c>
      <c r="AA46">
        <f t="shared" ref="AA46:AA48" si="62">V46</f>
        <v>0</v>
      </c>
      <c r="AB46" s="3">
        <f>VLOOKUP(ABS(AA46-AB45),Note!$E$1:$F$25,2,FALSE)</f>
        <v>0</v>
      </c>
      <c r="AC46" s="3">
        <f>VLOOKUP(ABS(AA46-AC45),Note!$E$1:$F$25,2,FALSE)</f>
        <v>0</v>
      </c>
      <c r="AD46" s="3">
        <f>VLOOKUP(ABS(AA46-AD45),Note!$E$1:$F$25,2,FALSE)</f>
        <v>1</v>
      </c>
      <c r="AE46" s="3">
        <f>VLOOKUP(ABS(AA46-AE45),Note!$E$1:$F$25,2,FALSE)</f>
        <v>0</v>
      </c>
      <c r="AF46">
        <f t="shared" ref="AF46:AF48" si="63">AA46</f>
        <v>0</v>
      </c>
      <c r="AG46" s="3">
        <f>VLOOKUP(ABS(AF46-AG45),Note!$E$1:$F$25,2,FALSE)</f>
        <v>0</v>
      </c>
      <c r="AH46" s="3">
        <f>VLOOKUP(ABS(AF46-AH45),Note!$E$1:$F$25,2,FALSE)</f>
        <v>0</v>
      </c>
      <c r="AI46" s="3">
        <f>VLOOKUP(ABS(AF46-AI45),Note!$E$1:$F$25,2,FALSE)</f>
        <v>0</v>
      </c>
      <c r="AJ46" s="3">
        <f>VLOOKUP(ABS(AF46-AJ45),Note!$E$1:$F$25,2,FALSE)</f>
        <v>0</v>
      </c>
      <c r="AK46">
        <f t="shared" ref="AK46:AK48" si="64">AF46</f>
        <v>0</v>
      </c>
      <c r="AL46" s="3">
        <f>VLOOKUP(ABS(AK46-AL45),Note!$E$1:$F$25,2,FALSE)</f>
        <v>0</v>
      </c>
      <c r="AM46" s="3">
        <f>VLOOKUP(ABS(AK46-AM45),Note!$E$1:$F$25,2,FALSE)</f>
        <v>1</v>
      </c>
      <c r="AN46" s="3">
        <f>VLOOKUP(ABS(AK46-AN45),Note!$E$1:$F$25,2,FALSE)</f>
        <v>0</v>
      </c>
      <c r="AO46" s="3">
        <f>VLOOKUP(ABS(AK46-AO45),Note!$E$1:$F$25,2,FALSE)</f>
        <v>0</v>
      </c>
      <c r="AP46">
        <f t="shared" ref="AP46:AP48" si="65">AK46</f>
        <v>0</v>
      </c>
      <c r="AQ46" s="3">
        <f>VLOOKUP(ABS(AP46-AQ45),Note!$E$1:$F$25,2,FALSE)</f>
        <v>0</v>
      </c>
      <c r="AR46" s="3">
        <f>VLOOKUP(ABS(AP46-AR45),Note!$E$1:$F$25,2,FALSE)</f>
        <v>0</v>
      </c>
      <c r="AS46" s="3">
        <f>VLOOKUP(ABS(AP46-AS45),Note!$E$1:$F$25,2,FALSE)</f>
        <v>0</v>
      </c>
      <c r="AT46" s="3">
        <f>VLOOKUP(ABS(AP46-AT45),Note!$E$1:$F$25,2,FALSE)</f>
        <v>0</v>
      </c>
      <c r="AU46">
        <f t="shared" ref="AU46:AU48" si="66">AP46</f>
        <v>0</v>
      </c>
      <c r="AV46" s="3">
        <f>VLOOKUP(ABS(AU46-AV45),Note!$E$1:$F$25,2,FALSE)</f>
        <v>0</v>
      </c>
      <c r="AW46" s="3">
        <f>VLOOKUP(ABS(AU46-AW45),Note!$E$1:$F$25,2,FALSE)</f>
        <v>1</v>
      </c>
      <c r="AX46" s="3">
        <f>VLOOKUP(ABS(AU46-AX45),Note!$E$1:$F$25,2,FALSE)</f>
        <v>0</v>
      </c>
      <c r="AY46" s="3">
        <f>VLOOKUP(ABS(AU46-AY45),Note!$E$1:$F$25,2,FALSE)</f>
        <v>0</v>
      </c>
      <c r="AZ46">
        <f t="shared" ref="AZ46:AZ48" si="67">AU46</f>
        <v>0</v>
      </c>
      <c r="BA46" s="3">
        <f>VLOOKUP(ABS(AZ46-BA45),Note!$E$1:$F$25,2,FALSE)</f>
        <v>0</v>
      </c>
      <c r="BB46" s="3">
        <f>VLOOKUP(ABS(AZ46-BB45),Note!$E$1:$F$25,2,FALSE)</f>
        <v>0</v>
      </c>
      <c r="BC46" s="3">
        <f>VLOOKUP(ABS(AZ46-BC45),Note!$E$1:$F$25,2,FALSE)</f>
        <v>0</v>
      </c>
      <c r="BD46" s="3">
        <f>VLOOKUP(ABS(AZ46-BD45),Note!$E$1:$F$25,2,FALSE)</f>
        <v>0</v>
      </c>
      <c r="BE46">
        <f t="shared" ref="BE46:BE48" si="68">AZ46</f>
        <v>0</v>
      </c>
      <c r="BF46" s="3">
        <f>VLOOKUP(ABS(BE46-BF45),Note!$E$1:$F$25,2,FALSE)</f>
        <v>1</v>
      </c>
      <c r="BG46" s="3">
        <f>VLOOKUP(ABS(BE46-BG45),Note!$E$1:$F$25,2,FALSE)</f>
        <v>0</v>
      </c>
      <c r="BH46" s="3">
        <f>VLOOKUP(ABS(BE46-BH45),Note!$E$1:$F$25,2,FALSE)</f>
        <v>0</v>
      </c>
      <c r="BI46" s="3">
        <f>VLOOKUP(ABS(BE46-BI45),Note!$E$1:$F$25,2,FALSE)</f>
        <v>0</v>
      </c>
    </row>
    <row r="47" spans="1:61">
      <c r="A47" t="str">
        <f>VLOOKUP(まとめ3!$A$1&amp;"",Chords!$A$2:$D$188,2,FALSE)</f>
        <v>E</v>
      </c>
      <c r="B47">
        <f>VLOOKUP(A47,Note!$A$1:$B$26,2,FALSE)</f>
        <v>4</v>
      </c>
      <c r="C47" s="3">
        <f>VLOOKUP(ABS(B47-C45),Note!$E$1:$F$25,2,FALSE)</f>
        <v>0</v>
      </c>
      <c r="D47" s="3">
        <f>VLOOKUP(ABS(B47-D45),Note!$E$1:$F$25,2,FALSE)</f>
        <v>0</v>
      </c>
      <c r="E47" s="3">
        <f>VLOOKUP(ABS(B47-E45),Note!$E$1:$F$25,2,FALSE)</f>
        <v>0</v>
      </c>
      <c r="F47" s="3">
        <f>VLOOKUP(ABS(B47-F45),Note!$E$1:$F$25,2,FALSE)</f>
        <v>0</v>
      </c>
      <c r="G47">
        <f t="shared" si="58"/>
        <v>4</v>
      </c>
      <c r="H47" s="3">
        <f>VLOOKUP(ABS(G47-H45),Note!$E$1:$F$25,2,FALSE)</f>
        <v>0</v>
      </c>
      <c r="I47" s="3">
        <f>VLOOKUP(ABS(G47-I45),Note!$E$1:$F$25,2,FALSE)</f>
        <v>1</v>
      </c>
      <c r="J47" s="3">
        <f>VLOOKUP(ABS(G47-J45),Note!$E$1:$F$25,2,FALSE)</f>
        <v>0</v>
      </c>
      <c r="K47" s="3">
        <f>VLOOKUP(ABS(G47-K45),Note!$E$1:$F$25,2,FALSE)</f>
        <v>0</v>
      </c>
      <c r="L47">
        <f t="shared" si="59"/>
        <v>4</v>
      </c>
      <c r="M47" s="3">
        <f>VLOOKUP(ABS(L47-M45),Note!$E$1:$F$25,2,FALSE)</f>
        <v>0</v>
      </c>
      <c r="N47" s="3">
        <f>VLOOKUP(ABS(L47-N45),Note!$E$1:$F$25,2,FALSE)</f>
        <v>0</v>
      </c>
      <c r="O47" s="3">
        <f>VLOOKUP(ABS(L47-O45),Note!$E$1:$F$25,2,FALSE)</f>
        <v>0</v>
      </c>
      <c r="P47" s="3">
        <f>VLOOKUP(ABS(L47-P45),Note!$E$1:$F$25,2,FALSE)</f>
        <v>0</v>
      </c>
      <c r="Q47">
        <f t="shared" si="60"/>
        <v>4</v>
      </c>
      <c r="R47" s="3">
        <f>VLOOKUP(ABS(Q47-R45),Note!$E$1:$F$25,2,FALSE)</f>
        <v>1</v>
      </c>
      <c r="S47" s="3">
        <f>VLOOKUP(ABS(Q47-S45),Note!$E$1:$F$25,2,FALSE)</f>
        <v>0</v>
      </c>
      <c r="T47" s="3">
        <f>VLOOKUP(ABS(Q47-T45),Note!$E$1:$F$25,2,FALSE)</f>
        <v>0</v>
      </c>
      <c r="U47" s="3">
        <f>VLOOKUP(ABS(Q47-U45),Note!$E$1:$F$25,2,FALSE)</f>
        <v>0</v>
      </c>
      <c r="V47">
        <f t="shared" si="61"/>
        <v>4</v>
      </c>
      <c r="W47" s="3">
        <f>VLOOKUP(ABS(V47-W45),Note!$E$1:$F$25,2,FALSE)</f>
        <v>0</v>
      </c>
      <c r="X47" s="3">
        <f>VLOOKUP(ABS(V47-X45),Note!$E$1:$F$25,2,FALSE)</f>
        <v>0</v>
      </c>
      <c r="Y47" s="3">
        <f>VLOOKUP(ABS(V47-Y45),Note!$E$1:$F$25,2,FALSE)</f>
        <v>0</v>
      </c>
      <c r="Z47" s="3">
        <f>VLOOKUP(ABS(V47-Z45),Note!$E$1:$F$25,2,FALSE)</f>
        <v>0</v>
      </c>
      <c r="AA47">
        <f t="shared" si="62"/>
        <v>4</v>
      </c>
      <c r="AB47" s="3">
        <f>VLOOKUP(ABS(AA47-AB45),Note!$E$1:$F$25,2,FALSE)</f>
        <v>1</v>
      </c>
      <c r="AC47" s="3">
        <f>VLOOKUP(ABS(AA47-AC45),Note!$E$1:$F$25,2,FALSE)</f>
        <v>0</v>
      </c>
      <c r="AD47" s="3">
        <f>VLOOKUP(ABS(AA47-AD45),Note!$E$1:$F$25,2,FALSE)</f>
        <v>0</v>
      </c>
      <c r="AE47" s="3">
        <f>VLOOKUP(ABS(AA47-AE45),Note!$E$1:$F$25,2,FALSE)</f>
        <v>1</v>
      </c>
      <c r="AF47">
        <f t="shared" si="63"/>
        <v>4</v>
      </c>
      <c r="AG47" s="3">
        <f>VLOOKUP(ABS(AF47-AG45),Note!$E$1:$F$25,2,FALSE)</f>
        <v>0</v>
      </c>
      <c r="AH47" s="3">
        <f>VLOOKUP(ABS(AF47-AH45),Note!$E$1:$F$25,2,FALSE)</f>
        <v>0</v>
      </c>
      <c r="AI47" s="3">
        <f>VLOOKUP(ABS(AF47-AI45),Note!$E$1:$F$25,2,FALSE)</f>
        <v>0</v>
      </c>
      <c r="AJ47" s="3">
        <f>VLOOKUP(ABS(AF47-AJ45),Note!$E$1:$F$25,2,FALSE)</f>
        <v>0</v>
      </c>
      <c r="AK47">
        <f t="shared" si="64"/>
        <v>4</v>
      </c>
      <c r="AL47" s="3">
        <f>VLOOKUP(ABS(AK47-AL45),Note!$E$1:$F$25,2,FALSE)</f>
        <v>0</v>
      </c>
      <c r="AM47" s="3">
        <f>VLOOKUP(ABS(AK47-AM45),Note!$E$1:$F$25,2,FALSE)</f>
        <v>0</v>
      </c>
      <c r="AN47" s="3">
        <f>VLOOKUP(ABS(AK47-AN45),Note!$E$1:$F$25,2,FALSE)</f>
        <v>1</v>
      </c>
      <c r="AO47" s="3">
        <f>VLOOKUP(ABS(AK47-AO45),Note!$E$1:$F$25,2,FALSE)</f>
        <v>1</v>
      </c>
      <c r="AP47">
        <f t="shared" si="65"/>
        <v>4</v>
      </c>
      <c r="AQ47" s="3">
        <f>VLOOKUP(ABS(AP47-AQ45),Note!$E$1:$F$25,2,FALSE)</f>
        <v>0</v>
      </c>
      <c r="AR47" s="3">
        <f>VLOOKUP(ABS(AP47-AR45),Note!$E$1:$F$25,2,FALSE)</f>
        <v>0</v>
      </c>
      <c r="AS47" s="3">
        <f>VLOOKUP(ABS(AP47-AS45),Note!$E$1:$F$25,2,FALSE)</f>
        <v>0</v>
      </c>
      <c r="AT47" s="3">
        <f>VLOOKUP(ABS(AP47-AT45),Note!$E$1:$F$25,2,FALSE)</f>
        <v>0</v>
      </c>
      <c r="AU47">
        <f t="shared" si="66"/>
        <v>4</v>
      </c>
      <c r="AV47" s="3">
        <f>VLOOKUP(ABS(AU47-AV45),Note!$E$1:$F$25,2,FALSE)</f>
        <v>0</v>
      </c>
      <c r="AW47" s="3">
        <f>VLOOKUP(ABS(AU47-AW45),Note!$E$1:$F$25,2,FALSE)</f>
        <v>0</v>
      </c>
      <c r="AX47" s="3">
        <f>VLOOKUP(ABS(AU47-AX45),Note!$E$1:$F$25,2,FALSE)</f>
        <v>1</v>
      </c>
      <c r="AY47" s="3">
        <f>VLOOKUP(ABS(AU47-AY45),Note!$E$1:$F$25,2,FALSE)</f>
        <v>0</v>
      </c>
      <c r="AZ47">
        <f t="shared" si="67"/>
        <v>4</v>
      </c>
      <c r="BA47" s="3">
        <f>VLOOKUP(ABS(AZ47-BA45),Note!$E$1:$F$25,2,FALSE)</f>
        <v>0</v>
      </c>
      <c r="BB47" s="3">
        <f>VLOOKUP(ABS(AZ47-BB45),Note!$E$1:$F$25,2,FALSE)</f>
        <v>0</v>
      </c>
      <c r="BC47" s="3">
        <f>VLOOKUP(ABS(AZ47-BC45),Note!$E$1:$F$25,2,FALSE)</f>
        <v>0</v>
      </c>
      <c r="BD47" s="3">
        <f>VLOOKUP(ABS(AZ47-BD45),Note!$E$1:$F$25,2,FALSE)</f>
        <v>0</v>
      </c>
      <c r="BE47">
        <f t="shared" si="68"/>
        <v>4</v>
      </c>
      <c r="BF47" s="3">
        <f>VLOOKUP(ABS(BE47-BF45),Note!$E$1:$F$25,2,FALSE)</f>
        <v>0</v>
      </c>
      <c r="BG47" s="3">
        <f>VLOOKUP(ABS(BE47-BG45),Note!$E$1:$F$25,2,FALSE)</f>
        <v>1</v>
      </c>
      <c r="BH47" s="3">
        <f>VLOOKUP(ABS(BE47-BH45),Note!$E$1:$F$25,2,FALSE)</f>
        <v>0</v>
      </c>
      <c r="BI47" s="3">
        <f>VLOOKUP(ABS(BE47-BI45),Note!$E$1:$F$25,2,FALSE)</f>
        <v>0</v>
      </c>
    </row>
    <row r="48" spans="1:61">
      <c r="A48" t="str">
        <f>VLOOKUP(まとめ3!$A$1&amp;"",Chords!$A$2:$D$188,3,FALSE)</f>
        <v>G</v>
      </c>
      <c r="B48">
        <f>VLOOKUP(A48,Note!$A$1:$B$26,2,FALSE)</f>
        <v>7</v>
      </c>
      <c r="C48" s="3">
        <f>VLOOKUP(ABS(B48-C45),Note!$E$1:$F$25,2,FALSE)</f>
        <v>0</v>
      </c>
      <c r="D48" s="3">
        <f>VLOOKUP(ABS(B48-D45),Note!$E$1:$F$25,2,FALSE)</f>
        <v>0</v>
      </c>
      <c r="E48" s="3">
        <f>VLOOKUP(ABS(B48-E45),Note!$E$1:$F$25,2,FALSE)</f>
        <v>1</v>
      </c>
      <c r="F48" s="3">
        <f>VLOOKUP(ABS(B48-F45),Note!$E$1:$F$25,2,FALSE)</f>
        <v>0</v>
      </c>
      <c r="G48">
        <f t="shared" si="58"/>
        <v>7</v>
      </c>
      <c r="H48" s="3">
        <f>VLOOKUP(ABS(G48-H45),Note!$E$1:$F$25,2,FALSE)</f>
        <v>0</v>
      </c>
      <c r="I48" s="3">
        <f>VLOOKUP(ABS(G48-I45),Note!$E$1:$F$25,2,FALSE)</f>
        <v>0</v>
      </c>
      <c r="J48" s="3">
        <f>VLOOKUP(ABS(G48-J45),Note!$E$1:$F$25,2,FALSE)</f>
        <v>0</v>
      </c>
      <c r="K48" s="3">
        <f>VLOOKUP(ABS(G48-K45),Note!$E$1:$F$25,2,FALSE)</f>
        <v>0</v>
      </c>
      <c r="L48">
        <f t="shared" si="59"/>
        <v>7</v>
      </c>
      <c r="M48" s="3">
        <f>VLOOKUP(ABS(L48-M45),Note!$E$1:$F$25,2,FALSE)</f>
        <v>0</v>
      </c>
      <c r="N48" s="3">
        <f>VLOOKUP(ABS(L48-N45),Note!$E$1:$F$25,2,FALSE)</f>
        <v>1</v>
      </c>
      <c r="O48" s="3">
        <f>VLOOKUP(ABS(L48-O45),Note!$E$1:$F$25,2,FALSE)</f>
        <v>0</v>
      </c>
      <c r="P48" s="3">
        <f>VLOOKUP(ABS(L48-P45),Note!$E$1:$F$25,2,FALSE)</f>
        <v>0</v>
      </c>
      <c r="Q48">
        <f t="shared" si="60"/>
        <v>7</v>
      </c>
      <c r="R48" s="3">
        <f>VLOOKUP(ABS(Q48-R45),Note!$E$1:$F$25,2,FALSE)</f>
        <v>0</v>
      </c>
      <c r="S48" s="3">
        <f>VLOOKUP(ABS(Q48-S45),Note!$E$1:$F$25,2,FALSE)</f>
        <v>0</v>
      </c>
      <c r="T48" s="3">
        <f>VLOOKUP(ABS(Q48-T45),Note!$E$1:$F$25,2,FALSE)</f>
        <v>0</v>
      </c>
      <c r="U48" s="3">
        <f>VLOOKUP(ABS(Q48-U45),Note!$E$1:$F$25,2,FALSE)</f>
        <v>0</v>
      </c>
      <c r="V48">
        <f t="shared" si="61"/>
        <v>7</v>
      </c>
      <c r="W48" s="3">
        <f>VLOOKUP(ABS(V48-W45),Note!$E$1:$F$25,2,FALSE)</f>
        <v>0</v>
      </c>
      <c r="X48" s="3">
        <f>VLOOKUP(ABS(V48-X45),Note!$E$1:$F$25,2,FALSE)</f>
        <v>1</v>
      </c>
      <c r="Y48" s="3">
        <f>VLOOKUP(ABS(V48-Y45),Note!$E$1:$F$25,2,FALSE)</f>
        <v>0</v>
      </c>
      <c r="Z48" s="3">
        <f>VLOOKUP(ABS(V48-Z45),Note!$E$1:$F$25,2,FALSE)</f>
        <v>0</v>
      </c>
      <c r="AA48">
        <f t="shared" si="62"/>
        <v>7</v>
      </c>
      <c r="AB48" s="3">
        <f>VLOOKUP(ABS(AA48-AB45),Note!$E$1:$F$25,2,FALSE)</f>
        <v>0</v>
      </c>
      <c r="AC48" s="3">
        <f>VLOOKUP(ABS(AA48-AC45),Note!$E$1:$F$25,2,FALSE)</f>
        <v>0</v>
      </c>
      <c r="AD48" s="3">
        <f>VLOOKUP(ABS(AA48-AD45),Note!$E$1:$F$25,2,FALSE)</f>
        <v>0</v>
      </c>
      <c r="AE48" s="3">
        <f>VLOOKUP(ABS(AA48-AE45),Note!$E$1:$F$25,2,FALSE)</f>
        <v>0</v>
      </c>
      <c r="AF48">
        <f t="shared" si="63"/>
        <v>7</v>
      </c>
      <c r="AG48" s="3">
        <f>VLOOKUP(ABS(AF48-AG45),Note!$E$1:$F$25,2,FALSE)</f>
        <v>1</v>
      </c>
      <c r="AH48" s="3">
        <f>VLOOKUP(ABS(AF48-AH45),Note!$E$1:$F$25,2,FALSE)</f>
        <v>0</v>
      </c>
      <c r="AI48" s="3">
        <f>VLOOKUP(ABS(AF48-AI45),Note!$E$1:$F$25,2,FALSE)</f>
        <v>0</v>
      </c>
      <c r="AJ48" s="3">
        <f>VLOOKUP(ABS(AF48-AJ45),Note!$E$1:$F$25,2,FALSE)</f>
        <v>0</v>
      </c>
      <c r="AK48">
        <f t="shared" si="64"/>
        <v>7</v>
      </c>
      <c r="AL48" s="3">
        <f>VLOOKUP(ABS(AK48-AL45),Note!$E$1:$F$25,2,FALSE)</f>
        <v>0</v>
      </c>
      <c r="AM48" s="3">
        <f>VLOOKUP(ABS(AK48-AM45),Note!$E$1:$F$25,2,FALSE)</f>
        <v>0</v>
      </c>
      <c r="AN48" s="3">
        <f>VLOOKUP(ABS(AK48-AN45),Note!$E$1:$F$25,2,FALSE)</f>
        <v>0</v>
      </c>
      <c r="AO48" s="3">
        <f>VLOOKUP(ABS(AK48-AO45),Note!$E$1:$F$25,2,FALSE)</f>
        <v>0</v>
      </c>
      <c r="AP48">
        <f t="shared" si="65"/>
        <v>7</v>
      </c>
      <c r="AQ48" s="3">
        <f>VLOOKUP(ABS(AP48-AQ45),Note!$E$1:$F$25,2,FALSE)</f>
        <v>1</v>
      </c>
      <c r="AR48" s="3">
        <f>VLOOKUP(ABS(AP48-AR45),Note!$E$1:$F$25,2,FALSE)</f>
        <v>0</v>
      </c>
      <c r="AS48" s="3">
        <f>VLOOKUP(ABS(AP48-AS45),Note!$E$1:$F$25,2,FALSE)</f>
        <v>0</v>
      </c>
      <c r="AT48" s="3">
        <f>VLOOKUP(ABS(AP48-AT45),Note!$E$1:$F$25,2,FALSE)</f>
        <v>1</v>
      </c>
      <c r="AU48">
        <f t="shared" si="66"/>
        <v>7</v>
      </c>
      <c r="AV48" s="3">
        <f>VLOOKUP(ABS(AU48-AV45),Note!$E$1:$F$25,2,FALSE)</f>
        <v>0</v>
      </c>
      <c r="AW48" s="3">
        <f>VLOOKUP(ABS(AU48-AW45),Note!$E$1:$F$25,2,FALSE)</f>
        <v>0</v>
      </c>
      <c r="AX48" s="3">
        <f>VLOOKUP(ABS(AU48-AX45),Note!$E$1:$F$25,2,FALSE)</f>
        <v>0</v>
      </c>
      <c r="AY48" s="3">
        <f>VLOOKUP(ABS(AU48-AY45),Note!$E$1:$F$25,2,FALSE)</f>
        <v>0</v>
      </c>
      <c r="AZ48">
        <f t="shared" si="67"/>
        <v>7</v>
      </c>
      <c r="BA48" s="3">
        <f>VLOOKUP(ABS(AZ48-BA45),Note!$E$1:$F$25,2,FALSE)</f>
        <v>0</v>
      </c>
      <c r="BB48" s="3">
        <f>VLOOKUP(ABS(AZ48-BB45),Note!$E$1:$F$25,2,FALSE)</f>
        <v>0</v>
      </c>
      <c r="BC48" s="3">
        <f>VLOOKUP(ABS(AZ48-BC45),Note!$E$1:$F$25,2,FALSE)</f>
        <v>1</v>
      </c>
      <c r="BD48" s="3">
        <f>VLOOKUP(ABS(AZ48-BD45),Note!$E$1:$F$25,2,FALSE)</f>
        <v>1</v>
      </c>
      <c r="BE48">
        <f t="shared" si="68"/>
        <v>7</v>
      </c>
      <c r="BF48" s="3">
        <f>VLOOKUP(ABS(BE48-BF45),Note!$E$1:$F$25,2,FALSE)</f>
        <v>0</v>
      </c>
      <c r="BG48" s="3">
        <f>VLOOKUP(ABS(BE48-BG45),Note!$E$1:$F$25,2,FALSE)</f>
        <v>0</v>
      </c>
      <c r="BH48" s="3">
        <f>VLOOKUP(ABS(BE48-BH45),Note!$E$1:$F$25,2,FALSE)</f>
        <v>0</v>
      </c>
      <c r="BI48" s="3">
        <f>VLOOKUP(ABS(BE48-BI45),Note!$E$1:$F$25,2,FALSE)</f>
        <v>0</v>
      </c>
    </row>
    <row r="49" spans="4:59">
      <c r="D49">
        <f>SUM(C46:C48,D46:D48,E46:E48,F46:F48)</f>
        <v>1</v>
      </c>
      <c r="I49">
        <f>SUM(H46:H48,I46:I48,J46:J48,K46:K48)</f>
        <v>3</v>
      </c>
      <c r="N49">
        <f>SUM(M46:M48,N46:N48,O46:O48,P46:P48)</f>
        <v>1</v>
      </c>
      <c r="S49">
        <f>SUM(R46:R48,S46:S48,T46:T48,U46:U48)</f>
        <v>3</v>
      </c>
      <c r="X49">
        <f>SUM(W46:W48,X46:X48,Y46:Y48,Z46:Z48)</f>
        <v>1</v>
      </c>
      <c r="AC49">
        <f>SUM(AB46:AB48,AC46:AC48,AD46:AD48,AE46:AE48)</f>
        <v>3</v>
      </c>
      <c r="AH49">
        <f>SUM(AG46:AG48,AH46:AH48,AI46:AI48,AJ46:AJ48)</f>
        <v>1</v>
      </c>
      <c r="AM49">
        <f>SUM(AL46:AL48,AM46:AM48,AN46:AN48,AO46:AO48)</f>
        <v>3</v>
      </c>
      <c r="AR49">
        <f>SUM(AQ46:AQ48,AR46:AR48,AS46:AS48,AT46:AT48)</f>
        <v>2</v>
      </c>
      <c r="AW49">
        <f>SUM(AV46:AV48,AW46:AW48,AX46:AX48,AY46:AY48)</f>
        <v>2</v>
      </c>
      <c r="BB49">
        <f>SUM(BA46:BA48,BB46:BB48,BC46:BC48,BD46:BD48)</f>
        <v>2</v>
      </c>
      <c r="BG49">
        <f>SUM(BF46:BF48,BG46:BG48,BH46:BH48,BI46:BI48)</f>
        <v>2</v>
      </c>
    </row>
    <row r="50" spans="22:51"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2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</sheetData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52"/>
  <sheetViews>
    <sheetView zoomScale="85" zoomScaleNormal="85" topLeftCell="A7" workbookViewId="0">
      <selection activeCell="AA40" sqref="AA40"/>
    </sheetView>
  </sheetViews>
  <sheetFormatPr defaultColWidth="9" defaultRowHeight="19.5"/>
  <cols>
    <col min="1" max="61" width="2.88888888888889" customWidth="1"/>
  </cols>
  <sheetData>
    <row r="1" spans="1:61">
      <c r="A1" s="1" t="str">
        <f>D7&amp;I7&amp;N7&amp;S7&amp;X7&amp;AC7&amp;AH7&amp;AM7&amp;AR7&amp;AW7&amp;BB7&amp;BG7</f>
        <v>223131231312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390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0</v>
      </c>
      <c r="D2" t="s">
        <v>5</v>
      </c>
      <c r="E2" t="s">
        <v>8</v>
      </c>
      <c r="F2" t="s">
        <v>12</v>
      </c>
      <c r="H2" t="s">
        <v>39</v>
      </c>
      <c r="I2" t="s">
        <v>6</v>
      </c>
      <c r="J2" t="s">
        <v>50</v>
      </c>
      <c r="K2" t="s">
        <v>0</v>
      </c>
      <c r="M2" t="s">
        <v>3</v>
      </c>
      <c r="N2" t="s">
        <v>45</v>
      </c>
      <c r="O2" t="s">
        <v>10</v>
      </c>
      <c r="P2" t="s">
        <v>38</v>
      </c>
      <c r="R2" t="s">
        <v>42</v>
      </c>
      <c r="S2" t="s">
        <v>8</v>
      </c>
      <c r="T2" t="s">
        <v>11</v>
      </c>
      <c r="U2" t="s">
        <v>3</v>
      </c>
      <c r="W2" t="s">
        <v>5</v>
      </c>
      <c r="X2" t="s">
        <v>49</v>
      </c>
      <c r="Y2" t="s">
        <v>12</v>
      </c>
      <c r="Z2" t="s">
        <v>41</v>
      </c>
      <c r="AB2" t="s">
        <v>6</v>
      </c>
      <c r="AC2" t="s">
        <v>10</v>
      </c>
      <c r="AD2" t="s">
        <v>0</v>
      </c>
      <c r="AE2" t="s">
        <v>5</v>
      </c>
      <c r="AG2" t="s">
        <v>45</v>
      </c>
      <c r="AH2" t="s">
        <v>52</v>
      </c>
      <c r="AI2" t="s">
        <v>38</v>
      </c>
      <c r="AJ2" t="s">
        <v>48</v>
      </c>
      <c r="AL2" t="s">
        <v>8</v>
      </c>
      <c r="AM2" t="s">
        <v>12</v>
      </c>
      <c r="AN2" t="s">
        <v>3</v>
      </c>
      <c r="AO2" t="s">
        <v>45</v>
      </c>
      <c r="AQ2" t="s">
        <v>50</v>
      </c>
      <c r="AR2" t="s">
        <v>0</v>
      </c>
      <c r="AS2" t="s">
        <v>42</v>
      </c>
      <c r="AT2" t="s">
        <v>8</v>
      </c>
      <c r="AV2" t="s">
        <v>10</v>
      </c>
      <c r="AW2" t="s">
        <v>38</v>
      </c>
      <c r="AX2" t="s">
        <v>5</v>
      </c>
      <c r="AY2" t="s">
        <v>49</v>
      </c>
      <c r="BA2" t="s">
        <v>11</v>
      </c>
      <c r="BB2" t="s">
        <v>3</v>
      </c>
      <c r="BC2" t="s">
        <v>6</v>
      </c>
      <c r="BD2" t="s">
        <v>10</v>
      </c>
      <c r="BF2" t="s">
        <v>12</v>
      </c>
      <c r="BG2" t="s">
        <v>41</v>
      </c>
      <c r="BH2" t="s">
        <v>45</v>
      </c>
      <c r="BI2" t="s">
        <v>52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>
        <f t="shared" ref="G4:G6" si="0">B4</f>
        <v>0</v>
      </c>
      <c r="H4" s="3">
        <f>VLOOKUP(ABS(G4-H3),Note!$E$1:$F$25,2,FALSE)</f>
        <v>1</v>
      </c>
      <c r="I4" s="3">
        <f>VLOOKUP(ABS(G4-I3),Note!$E$1:$F$25,2,FALSE)</f>
        <v>0</v>
      </c>
      <c r="J4" s="3">
        <f>VLOOKUP(ABS(G4-J3),Note!$E$1:$F$25,2,FALSE)</f>
        <v>0</v>
      </c>
      <c r="K4" s="3">
        <f>VLOOKUP(ABS(G4-K3),Note!$E$1:$F$25,2,FALSE)</f>
        <v>0</v>
      </c>
      <c r="L4">
        <f t="shared" ref="L4:L6" si="1">G4</f>
        <v>0</v>
      </c>
      <c r="M4" s="3">
        <f>VLOOKUP(ABS(L4-M3),Note!$E$1:$F$25,2,FALSE)</f>
        <v>0</v>
      </c>
      <c r="N4" s="3">
        <f>VLOOKUP(ABS(L4-N3),Note!$E$1:$F$25,2,FALSE)</f>
        <v>0</v>
      </c>
      <c r="O4" s="3">
        <f>VLOOKUP(ABS(L4-O3),Note!$E$1:$F$25,2,FALSE)</f>
        <v>0</v>
      </c>
      <c r="P4" s="3">
        <f>VLOOKUP(ABS(L4-P3),Note!$E$1:$F$25,2,FALSE)</f>
        <v>1</v>
      </c>
      <c r="Q4">
        <f t="shared" ref="Q4:Q6" si="2">L4</f>
        <v>0</v>
      </c>
      <c r="R4" s="3">
        <f>VLOOKUP(ABS(Q4-R3),Note!$E$1:$F$25,2,FALSE)</f>
        <v>0</v>
      </c>
      <c r="S4" s="3">
        <f>VLOOKUP(ABS(Q4-S3),Note!$E$1:$F$25,2,FALSE)</f>
        <v>0</v>
      </c>
      <c r="T4" s="3">
        <f>VLOOKUP(ABS(Q4-T3),Note!$E$1:$F$25,2,FALSE)</f>
        <v>0</v>
      </c>
      <c r="U4" s="3">
        <f>VLOOKUP(ABS(Q4-U3),Note!$E$1:$F$25,2,FALSE)</f>
        <v>0</v>
      </c>
      <c r="V4">
        <f t="shared" ref="V4:V6" si="3">Q4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1</v>
      </c>
      <c r="Z4" s="3">
        <f>VLOOKUP(ABS(V4-Z3),Note!$E$1:$F$25,2,FALSE)</f>
        <v>0</v>
      </c>
      <c r="AA4">
        <f t="shared" ref="AA4:AA6" si="4">V4</f>
        <v>0</v>
      </c>
      <c r="AB4" s="3">
        <f>VLOOKUP(ABS(AA4-AB3),Note!$E$1:$F$25,2,FALSE)</f>
        <v>0</v>
      </c>
      <c r="AC4" s="3">
        <f>VLOOKUP(ABS(AA4-AC3),Note!$E$1:$F$25,2,FALSE)</f>
        <v>0</v>
      </c>
      <c r="AD4" s="3">
        <f>VLOOKUP(ABS(AA4-AD3),Note!$E$1:$F$25,2,FALSE)</f>
        <v>0</v>
      </c>
      <c r="AE4" s="3">
        <f>VLOOKUP(ABS(AA4-AE3),Note!$E$1:$F$25,2,FALSE)</f>
        <v>0</v>
      </c>
      <c r="AF4">
        <f t="shared" ref="AF4:AF6" si="5">AA4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1</v>
      </c>
      <c r="AJ4" s="3">
        <f>VLOOKUP(ABS(AF4-AJ3),Note!$E$1:$F$25,2,FALSE)</f>
        <v>0</v>
      </c>
      <c r="AK4">
        <f t="shared" ref="AK4:AK6" si="6">AF4</f>
        <v>0</v>
      </c>
      <c r="AL4" s="3">
        <f>VLOOKUP(ABS(AK4-AL3),Note!$E$1:$F$25,2,FALSE)</f>
        <v>0</v>
      </c>
      <c r="AM4" s="3">
        <f>VLOOKUP(ABS(AK4-AM3),Note!$E$1:$F$25,2,FALSE)</f>
        <v>1</v>
      </c>
      <c r="AN4" s="3">
        <f>VLOOKUP(ABS(AK4-AN3),Note!$E$1:$F$25,2,FALSE)</f>
        <v>0</v>
      </c>
      <c r="AO4" s="3">
        <f>VLOOKUP(ABS(AK4-AO3),Note!$E$1:$F$25,2,FALSE)</f>
        <v>0</v>
      </c>
      <c r="AP4">
        <f t="shared" ref="AP4:AP6" si="7">AK4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 s="3">
        <f>VLOOKUP(ABS(AP4-AT3),Note!$E$1:$F$25,2,FALSE)</f>
        <v>0</v>
      </c>
      <c r="AU4">
        <f t="shared" ref="AU4:AU6" si="8">AP4</f>
        <v>0</v>
      </c>
      <c r="AV4" s="3">
        <f>VLOOKUP(ABS(AU4-AV3),Note!$E$1:$F$25,2,FALSE)</f>
        <v>0</v>
      </c>
      <c r="AW4" s="3">
        <f>VLOOKUP(ABS(AU4-AW3),Note!$E$1:$F$25,2,FALSE)</f>
        <v>1</v>
      </c>
      <c r="AX4" s="3">
        <f>VLOOKUP(ABS(AU4-AX3),Note!$E$1:$F$25,2,FALSE)</f>
        <v>0</v>
      </c>
      <c r="AY4" s="3">
        <f>VLOOKUP(ABS(AU4-AY3),Note!$E$1:$F$25,2,FALSE)</f>
        <v>0</v>
      </c>
      <c r="AZ4">
        <f t="shared" ref="AZ4:AZ6" si="9">AU4</f>
        <v>0</v>
      </c>
      <c r="BA4" s="3">
        <f>VLOOKUP(ABS(AZ4-BA3),Note!$E$1:$F$25,2,FALSE)</f>
        <v>0</v>
      </c>
      <c r="BB4" s="3">
        <f>VLOOKUP(ABS(AZ4-BB3),Note!$E$1:$F$25,2,FALSE)</f>
        <v>0</v>
      </c>
      <c r="BC4" s="3">
        <f>VLOOKUP(ABS(AZ4-BC3),Note!$E$1:$F$25,2,FALSE)</f>
        <v>0</v>
      </c>
      <c r="BD4" s="3">
        <f>VLOOKUP(ABS(AZ4-BD3),Note!$E$1:$F$25,2,FALSE)</f>
        <v>0</v>
      </c>
      <c r="BE4">
        <f t="shared" ref="BE4:BE6" si="10">AZ4</f>
        <v>0</v>
      </c>
      <c r="BF4" s="3">
        <f>VLOOKUP(ABS(BE4-BF3),Note!$E$1:$F$25,2,FALSE)</f>
        <v>1</v>
      </c>
      <c r="BG4" s="3">
        <f>VLOOKUP(ABS(BE4-BG3),Note!$E$1:$F$25,2,FALSE)</f>
        <v>0</v>
      </c>
      <c r="BH4" s="3">
        <f>VLOOKUP(ABS(BE4-BH3),Note!$E$1:$F$25,2,FALSE)</f>
        <v>0</v>
      </c>
      <c r="BI4" s="3">
        <f>VLOOKUP(ABS(BE4-BI3),Note!$E$1:$F$25,2,FALSE)</f>
        <v>0</v>
      </c>
    </row>
    <row r="5" spans="1:61">
      <c r="A5" t="str">
        <f>VLOOKUP(まとめ3!$A$1&amp;"m",Chords!$A$2:$D$188,2,FALSE)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 s="3">
        <f>VLOOKUP(ABS(B5-F3),Note!$E$1:$F$25,2,FALSE)</f>
        <v>0</v>
      </c>
      <c r="G5">
        <f t="shared" si="0"/>
        <v>3</v>
      </c>
      <c r="H5" s="3">
        <f>VLOOKUP(ABS(G5-H3),Note!$E$1:$F$25,2,FALSE)</f>
        <v>0</v>
      </c>
      <c r="I5" s="3">
        <f>VLOOKUP(ABS(G5-I3),Note!$E$1:$F$25,2,FALSE)</f>
        <v>0</v>
      </c>
      <c r="J5" s="3">
        <f>VLOOKUP(ABS(G5-J3),Note!$E$1:$F$25,2,FALSE)</f>
        <v>0</v>
      </c>
      <c r="K5" s="3">
        <f>VLOOKUP(ABS(G5-K3),Note!$E$1:$F$25,2,FALSE)</f>
        <v>0</v>
      </c>
      <c r="L5">
        <f t="shared" si="1"/>
        <v>3</v>
      </c>
      <c r="M5" s="3">
        <f>VLOOKUP(ABS(L5-M3),Note!$E$1:$F$25,2,FALSE)</f>
        <v>1</v>
      </c>
      <c r="N5" s="3">
        <f>VLOOKUP(ABS(L5-N3),Note!$E$1:$F$25,2,FALSE)</f>
        <v>0</v>
      </c>
      <c r="O5" s="3">
        <f>VLOOKUP(ABS(L5-O3),Note!$E$1:$F$25,2,FALSE)</f>
        <v>0</v>
      </c>
      <c r="P5" s="3">
        <f>VLOOKUP(ABS(L5-P3),Note!$E$1:$F$25,2,FALSE)</f>
        <v>0</v>
      </c>
      <c r="Q5">
        <f t="shared" si="2"/>
        <v>3</v>
      </c>
      <c r="R5" s="3">
        <f>VLOOKUP(ABS(Q5-R3),Note!$E$1:$F$25,2,FALSE)</f>
        <v>0</v>
      </c>
      <c r="S5" s="3">
        <f>VLOOKUP(ABS(Q5-S3),Note!$E$1:$F$25,2,FALSE)</f>
        <v>0</v>
      </c>
      <c r="T5" s="3">
        <f>VLOOKUP(ABS(Q5-T3),Note!$E$1:$F$25,2,FALSE)</f>
        <v>0</v>
      </c>
      <c r="U5" s="3">
        <f>VLOOKUP(ABS(Q5-U3),Note!$E$1:$F$25,2,FALSE)</f>
        <v>1</v>
      </c>
      <c r="V5">
        <f t="shared" si="3"/>
        <v>3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 s="3">
        <f>VLOOKUP(ABS(V5-Z3),Note!$E$1:$F$25,2,FALSE)</f>
        <v>0</v>
      </c>
      <c r="AA5">
        <f t="shared" si="4"/>
        <v>3</v>
      </c>
      <c r="AB5" s="3">
        <f>VLOOKUP(ABS(AA5-AB3),Note!$E$1:$F$25,2,FALSE)</f>
        <v>0</v>
      </c>
      <c r="AC5" s="3">
        <f>VLOOKUP(ABS(AA5-AC3),Note!$E$1:$F$25,2,FALSE)</f>
        <v>0</v>
      </c>
      <c r="AD5" s="3">
        <f>VLOOKUP(ABS(AA5-AD3),Note!$E$1:$F$25,2,FALSE)</f>
        <v>0</v>
      </c>
      <c r="AE5" s="3">
        <f>VLOOKUP(ABS(AA5-AE3),Note!$E$1:$F$25,2,FALSE)</f>
        <v>1</v>
      </c>
      <c r="AF5">
        <f t="shared" si="5"/>
        <v>3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>
        <f t="shared" si="6"/>
        <v>3</v>
      </c>
      <c r="AL5" s="3">
        <f>VLOOKUP(ABS(AK5-AL3),Note!$E$1:$F$25,2,FALSE)</f>
        <v>0</v>
      </c>
      <c r="AM5" s="3">
        <f>VLOOKUP(ABS(AK5-AM3),Note!$E$1:$F$25,2,FALSE)</f>
        <v>0</v>
      </c>
      <c r="AN5" s="3">
        <f>VLOOKUP(ABS(AK5-AN3),Note!$E$1:$F$25,2,FALSE)</f>
        <v>1</v>
      </c>
      <c r="AO5" s="3">
        <f>VLOOKUP(ABS(AK5-AO3),Note!$E$1:$F$25,2,FALSE)</f>
        <v>0</v>
      </c>
      <c r="AP5">
        <f t="shared" si="7"/>
        <v>3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0</v>
      </c>
      <c r="AT5" s="3">
        <f>VLOOKUP(ABS(AP5-AT3),Note!$E$1:$F$25,2,FALSE)</f>
        <v>0</v>
      </c>
      <c r="AU5">
        <f t="shared" si="8"/>
        <v>3</v>
      </c>
      <c r="AV5" s="3">
        <f>VLOOKUP(ABS(AU5-AV3),Note!$E$1:$F$25,2,FALSE)</f>
        <v>0</v>
      </c>
      <c r="AW5" s="3">
        <f>VLOOKUP(ABS(AU5-AW3),Note!$E$1:$F$25,2,FALSE)</f>
        <v>0</v>
      </c>
      <c r="AX5" s="3">
        <f>VLOOKUP(ABS(AU5-AX3),Note!$E$1:$F$25,2,FALSE)</f>
        <v>1</v>
      </c>
      <c r="AY5" s="3">
        <f>VLOOKUP(ABS(AU5-AY3),Note!$E$1:$F$25,2,FALSE)</f>
        <v>0</v>
      </c>
      <c r="AZ5">
        <f t="shared" si="9"/>
        <v>3</v>
      </c>
      <c r="BA5" s="3">
        <f>VLOOKUP(ABS(AZ5-BA3),Note!$E$1:$F$25,2,FALSE)</f>
        <v>0</v>
      </c>
      <c r="BB5" s="3">
        <f>VLOOKUP(ABS(AZ5-BB3),Note!$E$1:$F$25,2,FALSE)</f>
        <v>1</v>
      </c>
      <c r="BC5" s="3">
        <f>VLOOKUP(ABS(AZ5-BC3),Note!$E$1:$F$25,2,FALSE)</f>
        <v>0</v>
      </c>
      <c r="BD5" s="3">
        <f>VLOOKUP(ABS(AZ5-BD3),Note!$E$1:$F$25,2,FALSE)</f>
        <v>0</v>
      </c>
      <c r="BE5">
        <f t="shared" si="10"/>
        <v>3</v>
      </c>
      <c r="BF5" s="3">
        <f>VLOOKUP(ABS(BE5-BF3),Note!$E$1:$F$25,2,FALSE)</f>
        <v>0</v>
      </c>
      <c r="BG5" s="3">
        <f>VLOOKUP(ABS(BE5-BG3),Note!$E$1:$F$25,2,FALSE)</f>
        <v>0</v>
      </c>
      <c r="BH5" s="3">
        <f>VLOOKUP(ABS(BE5-BH3),Note!$E$1:$F$25,2,FALSE)</f>
        <v>0</v>
      </c>
      <c r="BI5" s="3">
        <f>VLOOKUP(ABS(BE5-BI3),Note!$E$1:$F$25,2,FALSE)</f>
        <v>0</v>
      </c>
    </row>
    <row r="6" spans="1:61">
      <c r="A6" t="str">
        <f>VLOOKUP(まとめ3!$A$1&amp;"m",Chords!$A$2:$D$188,3,FALSE)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 s="3">
        <f>VLOOKUP(ABS(B6-F3),Note!$E$1:$F$25,2,FALSE)</f>
        <v>0</v>
      </c>
      <c r="G6">
        <f t="shared" si="0"/>
        <v>7</v>
      </c>
      <c r="H6" s="3">
        <f>VLOOKUP(ABS(G6-H3),Note!$E$1:$F$25,2,FALSE)</f>
        <v>0</v>
      </c>
      <c r="I6" s="3">
        <f>VLOOKUP(ABS(G6-I3),Note!$E$1:$F$25,2,FALSE)</f>
        <v>0</v>
      </c>
      <c r="J6" s="3">
        <f>VLOOKUP(ABS(G6-J3),Note!$E$1:$F$25,2,FALSE)</f>
        <v>1</v>
      </c>
      <c r="K6" s="3">
        <f>VLOOKUP(ABS(G6-K3),Note!$E$1:$F$25,2,FALSE)</f>
        <v>0</v>
      </c>
      <c r="L6">
        <f t="shared" si="1"/>
        <v>7</v>
      </c>
      <c r="M6" s="3">
        <f>VLOOKUP(ABS(L6-M3),Note!$E$1:$F$25,2,FALSE)</f>
        <v>0</v>
      </c>
      <c r="N6" s="3">
        <f>VLOOKUP(ABS(L6-N3),Note!$E$1:$F$25,2,FALSE)</f>
        <v>1</v>
      </c>
      <c r="O6" s="3">
        <f>VLOOKUP(ABS(L6-O3),Note!$E$1:$F$25,2,FALSE)</f>
        <v>0</v>
      </c>
      <c r="P6" s="3">
        <f>VLOOKUP(ABS(L6-P3),Note!$E$1:$F$25,2,FALSE)</f>
        <v>0</v>
      </c>
      <c r="Q6">
        <f t="shared" si="2"/>
        <v>7</v>
      </c>
      <c r="R6" s="3">
        <f>VLOOKUP(ABS(Q6-R3),Note!$E$1:$F$25,2,FALSE)</f>
        <v>0</v>
      </c>
      <c r="S6" s="3">
        <f>VLOOKUP(ABS(Q6-S3),Note!$E$1:$F$25,2,FALSE)</f>
        <v>0</v>
      </c>
      <c r="T6" s="3">
        <f>VLOOKUP(ABS(Q6-T3),Note!$E$1:$F$25,2,FALSE)</f>
        <v>0</v>
      </c>
      <c r="U6" s="3">
        <f>VLOOKUP(ABS(Q6-U3),Note!$E$1:$F$25,2,FALSE)</f>
        <v>0</v>
      </c>
      <c r="V6">
        <f t="shared" si="3"/>
        <v>7</v>
      </c>
      <c r="W6" s="3">
        <f>VLOOKUP(ABS(V6-W3),Note!$E$1:$F$25,2,FALSE)</f>
        <v>0</v>
      </c>
      <c r="X6" s="3">
        <f>VLOOKUP(ABS(V6-X3),Note!$E$1:$F$25,2,FALSE)</f>
        <v>1</v>
      </c>
      <c r="Y6" s="3">
        <f>VLOOKUP(ABS(V6-Y3),Note!$E$1:$F$25,2,FALSE)</f>
        <v>0</v>
      </c>
      <c r="Z6" s="3">
        <f>VLOOKUP(ABS(V6-Z3),Note!$E$1:$F$25,2,FALSE)</f>
        <v>0</v>
      </c>
      <c r="AA6">
        <f t="shared" si="4"/>
        <v>7</v>
      </c>
      <c r="AB6" s="3">
        <f>VLOOKUP(ABS(AA6-AB3),Note!$E$1:$F$25,2,FALSE)</f>
        <v>0</v>
      </c>
      <c r="AC6" s="3">
        <f>VLOOKUP(ABS(AA6-AC3),Note!$E$1:$F$25,2,FALSE)</f>
        <v>0</v>
      </c>
      <c r="AD6" s="3">
        <f>VLOOKUP(ABS(AA6-AD3),Note!$E$1:$F$25,2,FALSE)</f>
        <v>0</v>
      </c>
      <c r="AE6" s="3">
        <f>VLOOKUP(ABS(AA6-AE3),Note!$E$1:$F$25,2,FALSE)</f>
        <v>0</v>
      </c>
      <c r="AF6">
        <f t="shared" si="5"/>
        <v>7</v>
      </c>
      <c r="AG6" s="3">
        <f>VLOOKUP(ABS(AF6-AG3),Note!$E$1:$F$25,2,FALSE)</f>
        <v>1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>
        <f t="shared" si="6"/>
        <v>7</v>
      </c>
      <c r="AL6" s="3">
        <f>VLOOKUP(ABS(AK6-AL3),Note!$E$1:$F$25,2,FALSE)</f>
        <v>0</v>
      </c>
      <c r="AM6" s="3">
        <f>VLOOKUP(ABS(AK6-AM3),Note!$E$1:$F$25,2,FALSE)</f>
        <v>0</v>
      </c>
      <c r="AN6" s="3">
        <f>VLOOKUP(ABS(AK6-AN3),Note!$E$1:$F$25,2,FALSE)</f>
        <v>0</v>
      </c>
      <c r="AO6" s="3">
        <f>VLOOKUP(ABS(AK6-AO3),Note!$E$1:$F$25,2,FALSE)</f>
        <v>1</v>
      </c>
      <c r="AP6">
        <f t="shared" si="7"/>
        <v>7</v>
      </c>
      <c r="AQ6" s="3">
        <f>VLOOKUP(ABS(AP6-AQ3),Note!$E$1:$F$25,2,FALSE)</f>
        <v>1</v>
      </c>
      <c r="AR6" s="3">
        <f>VLOOKUP(ABS(AP6-AR3),Note!$E$1:$F$25,2,FALSE)</f>
        <v>0</v>
      </c>
      <c r="AS6" s="3">
        <f>VLOOKUP(ABS(AP6-AS3),Note!$E$1:$F$25,2,FALSE)</f>
        <v>0</v>
      </c>
      <c r="AT6" s="3">
        <f>VLOOKUP(ABS(AP6-AT3),Note!$E$1:$F$25,2,FALSE)</f>
        <v>0</v>
      </c>
      <c r="AU6">
        <f t="shared" si="8"/>
        <v>7</v>
      </c>
      <c r="AV6" s="3">
        <f>VLOOKUP(ABS(AU6-AV3),Note!$E$1:$F$25,2,FALSE)</f>
        <v>0</v>
      </c>
      <c r="AW6" s="3">
        <f>VLOOKUP(ABS(AU6-AW3),Note!$E$1:$F$25,2,FALSE)</f>
        <v>0</v>
      </c>
      <c r="AX6" s="3">
        <f>VLOOKUP(ABS(AU6-AX3),Note!$E$1:$F$25,2,FALSE)</f>
        <v>0</v>
      </c>
      <c r="AY6" s="3">
        <f>VLOOKUP(ABS(AU6-AY3),Note!$E$1:$F$25,2,FALSE)</f>
        <v>1</v>
      </c>
      <c r="AZ6">
        <f t="shared" si="9"/>
        <v>7</v>
      </c>
      <c r="BA6" s="3">
        <f>VLOOKUP(ABS(AZ6-BA3),Note!$E$1:$F$25,2,FALSE)</f>
        <v>0</v>
      </c>
      <c r="BB6" s="3">
        <f>VLOOKUP(ABS(AZ6-BB3),Note!$E$1:$F$25,2,FALSE)</f>
        <v>0</v>
      </c>
      <c r="BC6" s="3">
        <f>VLOOKUP(ABS(AZ6-BC3),Note!$E$1:$F$25,2,FALSE)</f>
        <v>0</v>
      </c>
      <c r="BD6" s="3">
        <f>VLOOKUP(ABS(AZ6-BD3),Note!$E$1:$F$25,2,FALSE)</f>
        <v>0</v>
      </c>
      <c r="BE6">
        <f t="shared" si="10"/>
        <v>7</v>
      </c>
      <c r="BF6" s="3">
        <f>VLOOKUP(ABS(BE6-BF3),Note!$E$1:$F$25,2,FALSE)</f>
        <v>0</v>
      </c>
      <c r="BG6" s="3">
        <f>VLOOKUP(ABS(BE6-BG3),Note!$E$1:$F$25,2,FALSE)</f>
        <v>0</v>
      </c>
      <c r="BH6" s="3">
        <f>VLOOKUP(ABS(BE6-BH3),Note!$E$1:$F$25,2,FALSE)</f>
        <v>1</v>
      </c>
      <c r="BI6" s="3">
        <f>VLOOKUP(ABS(BE6-BI3),Note!$E$1:$F$25,2,FALSE)</f>
        <v>0</v>
      </c>
    </row>
    <row r="7" spans="4:59">
      <c r="D7">
        <f>SUM(C4:C6,D4:D6,E4:E6,F4:F6)</f>
        <v>2</v>
      </c>
      <c r="I7">
        <f>SUM(H4:H6,I4:I6,J4:J6,K4:K6)</f>
        <v>2</v>
      </c>
      <c r="N7">
        <f>SUM(M4:M6,N4:N6,O4:O6,P4:P6)</f>
        <v>3</v>
      </c>
      <c r="S7">
        <f>SUM(R4:R6,S4:S6,T4:T6,U4:U6)</f>
        <v>1</v>
      </c>
      <c r="X7">
        <f>SUM(W4:W6,X4:X6,Y4:Y6,Z4:Z6)</f>
        <v>3</v>
      </c>
      <c r="AC7">
        <f>SUM(AB4:AB6,AC4:AC6,AD4:AD6,AE4:AE6)</f>
        <v>1</v>
      </c>
      <c r="AH7">
        <f>SUM(AG4:AG6,AH4:AH6,AI4:AI6,AJ4:AJ6)</f>
        <v>2</v>
      </c>
      <c r="AM7">
        <f>SUM(AL4:AL6,AM4:AM6,AN4:AN6,AO4:AO6)</f>
        <v>3</v>
      </c>
      <c r="AR7">
        <f>SUM(AQ4:AQ6,AR4:AR6,AS4:AS6,AT4:AT6)</f>
        <v>1</v>
      </c>
      <c r="AW7">
        <f>SUM(AV4:AV6,AW4:AW6,AX4:AX6,AY4:AY6)</f>
        <v>3</v>
      </c>
      <c r="BB7">
        <f>SUM(BA4:BA6,BB4:BB6,BC4:BC6,BD4:BD6)</f>
        <v>1</v>
      </c>
      <c r="BG7">
        <f>SUM(BF4:BF6,BG4:BG6,BH4:BH6,BI4:BI6)</f>
        <v>2</v>
      </c>
    </row>
    <row r="8" spans="1:61">
      <c r="A8" s="1" t="str">
        <f>D14&amp;I14&amp;N14&amp;S14&amp;X14&amp;AC14&amp;AH14&amp;AM14&amp;AR14&amp;AW14&amp;BB14&amp;BG14</f>
        <v>132140322222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391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3:61">
      <c r="C9" t="s">
        <v>0</v>
      </c>
      <c r="D9" t="s">
        <v>5</v>
      </c>
      <c r="E9" t="s">
        <v>8</v>
      </c>
      <c r="F9" t="s">
        <v>11</v>
      </c>
      <c r="H9" t="s">
        <v>39</v>
      </c>
      <c r="I9" t="s">
        <v>6</v>
      </c>
      <c r="J9" t="s">
        <v>50</v>
      </c>
      <c r="K9" t="s">
        <v>56</v>
      </c>
      <c r="M9" t="s">
        <v>3</v>
      </c>
      <c r="N9" t="s">
        <v>45</v>
      </c>
      <c r="O9" t="s">
        <v>10</v>
      </c>
      <c r="P9" t="s">
        <v>0</v>
      </c>
      <c r="R9" t="s">
        <v>42</v>
      </c>
      <c r="S9" t="s">
        <v>8</v>
      </c>
      <c r="T9" t="s">
        <v>11</v>
      </c>
      <c r="U9" t="s">
        <v>39</v>
      </c>
      <c r="W9" t="s">
        <v>5</v>
      </c>
      <c r="X9" t="s">
        <v>49</v>
      </c>
      <c r="Y9" t="s">
        <v>12</v>
      </c>
      <c r="Z9" t="s">
        <v>3</v>
      </c>
      <c r="AB9" t="s">
        <v>6</v>
      </c>
      <c r="AC9" t="s">
        <v>10</v>
      </c>
      <c r="AD9" t="s">
        <v>0</v>
      </c>
      <c r="AE9" t="s">
        <v>42</v>
      </c>
      <c r="AG9" t="s">
        <v>45</v>
      </c>
      <c r="AH9" t="s">
        <v>52</v>
      </c>
      <c r="AI9" t="s">
        <v>38</v>
      </c>
      <c r="AJ9" t="s">
        <v>5</v>
      </c>
      <c r="AL9" t="s">
        <v>8</v>
      </c>
      <c r="AM9" t="s">
        <v>12</v>
      </c>
      <c r="AN9" t="s">
        <v>3</v>
      </c>
      <c r="AO9" t="s">
        <v>6</v>
      </c>
      <c r="AQ9" t="s">
        <v>50</v>
      </c>
      <c r="AR9" t="s">
        <v>0</v>
      </c>
      <c r="AS9" t="s">
        <v>42</v>
      </c>
      <c r="AT9" t="s">
        <v>47</v>
      </c>
      <c r="AV9" t="s">
        <v>10</v>
      </c>
      <c r="AW9" t="s">
        <v>38</v>
      </c>
      <c r="AX9" t="s">
        <v>5</v>
      </c>
      <c r="AY9" t="s">
        <v>8</v>
      </c>
      <c r="BA9" t="s">
        <v>11</v>
      </c>
      <c r="BB9" t="s">
        <v>3</v>
      </c>
      <c r="BC9" t="s">
        <v>6</v>
      </c>
      <c r="BD9" t="s">
        <v>50</v>
      </c>
      <c r="BF9" t="s">
        <v>12</v>
      </c>
      <c r="BG9" t="s">
        <v>41</v>
      </c>
      <c r="BH9" t="s">
        <v>45</v>
      </c>
      <c r="BI9" t="s">
        <v>10</v>
      </c>
    </row>
    <row r="10" spans="3:61">
      <c r="C10">
        <f>VLOOKUP(C9,Note!$A$1:$B$26,2,FALSE)</f>
        <v>0</v>
      </c>
      <c r="D10">
        <f>VLOOKUP(D9,Note!$A$1:$B$26,2,FALSE)</f>
        <v>4</v>
      </c>
      <c r="E10">
        <f>VLOOKUP(E9,Note!$A$1:$B$26,2,FALSE)</f>
        <v>7</v>
      </c>
      <c r="F10">
        <f>VLOOKUP(F9,Note!$A$1:$B$26,2,FALSE)</f>
        <v>10</v>
      </c>
      <c r="H10">
        <f>VLOOKUP(H9,Note!$A$1:$B$26,2,FALSE)</f>
        <v>1</v>
      </c>
      <c r="I10">
        <f>VLOOKUP(I9,Note!$A$1:$B$26,2,FALSE)</f>
        <v>5</v>
      </c>
      <c r="J10">
        <f>VLOOKUP(J9,Note!$A$1:$B$26,2,FALSE)</f>
        <v>8</v>
      </c>
      <c r="K10">
        <f>VLOOKUP(K9,Note!$A$1:$B$26,2,FALSE)</f>
        <v>11</v>
      </c>
      <c r="M10">
        <f>VLOOKUP(M9,Note!$A$1:$B$26,2,FALSE)</f>
        <v>2</v>
      </c>
      <c r="N10">
        <f>VLOOKUP(N9,Note!$A$1:$B$26,2,FALSE)</f>
        <v>6</v>
      </c>
      <c r="O10">
        <f>VLOOKUP(O9,Note!$A$1:$B$26,2,FALSE)</f>
        <v>9</v>
      </c>
      <c r="P10">
        <f>VLOOKUP(P9,Note!$A$1:$B$26,2,FALSE)</f>
        <v>0</v>
      </c>
      <c r="R10">
        <f>VLOOKUP(R9,Note!$A$1:$B$26,2,FALSE)</f>
        <v>3</v>
      </c>
      <c r="S10">
        <f>VLOOKUP(S9,Note!$A$1:$B$26,2,FALSE)</f>
        <v>7</v>
      </c>
      <c r="T10">
        <f>VLOOKUP(T9,Note!$A$1:$B$26,2,FALSE)</f>
        <v>10</v>
      </c>
      <c r="U10">
        <f>VLOOKUP(U9,Note!$A$1:$B$26,2,FALSE)</f>
        <v>1</v>
      </c>
      <c r="W10">
        <f>VLOOKUP(W9,Note!$A$1:$B$26,2,FALSE)</f>
        <v>4</v>
      </c>
      <c r="X10">
        <f>VLOOKUP(X9,Note!$A$1:$B$26,2,FALSE)</f>
        <v>8</v>
      </c>
      <c r="Y10">
        <f>VLOOKUP(Y9,Note!$A$1:$B$26,2,FALSE)</f>
        <v>11</v>
      </c>
      <c r="Z10">
        <f>VLOOKUP(Z9,Note!$A$1:$B$26,2,FALSE)</f>
        <v>2</v>
      </c>
      <c r="AB10">
        <f>VLOOKUP(AB9,Note!$A$1:$B$26,2,FALSE)</f>
        <v>5</v>
      </c>
      <c r="AC10">
        <f>VLOOKUP(AC9,Note!$A$1:$B$26,2,FALSE)</f>
        <v>9</v>
      </c>
      <c r="AD10">
        <f>VLOOKUP(AD9,Note!$A$1:$B$26,2,FALSE)</f>
        <v>0</v>
      </c>
      <c r="AE10">
        <f>VLOOKUP(AE9,Note!$A$1:$B$26,2,FALSE)</f>
        <v>3</v>
      </c>
      <c r="AG10">
        <f>VLOOKUP(AG9,Note!$A$1:$B$26,2,FALSE)</f>
        <v>6</v>
      </c>
      <c r="AH10">
        <f>VLOOKUP(AH9,Note!$A$1:$B$26,2,FALSE)</f>
        <v>10</v>
      </c>
      <c r="AI10">
        <f>VLOOKUP(AI9,Note!$A$1:$B$26,2,FALSE)</f>
        <v>1</v>
      </c>
      <c r="AJ10">
        <f>VLOOKUP(AJ9,Note!$A$1:$B$26,2,FALSE)</f>
        <v>4</v>
      </c>
      <c r="AL10">
        <f>VLOOKUP(AL9,Note!$A$1:$B$26,2,FALSE)</f>
        <v>7</v>
      </c>
      <c r="AM10">
        <f>VLOOKUP(AM9,Note!$A$1:$B$26,2,FALSE)</f>
        <v>11</v>
      </c>
      <c r="AN10">
        <f>VLOOKUP(AN9,Note!$A$1:$B$26,2,FALSE)</f>
        <v>2</v>
      </c>
      <c r="AO10">
        <f>VLOOKUP(AO9,Note!$A$1:$B$26,2,FALSE)</f>
        <v>5</v>
      </c>
      <c r="AQ10">
        <f>VLOOKUP(AQ9,Note!$A$1:$B$26,2,FALSE)</f>
        <v>8</v>
      </c>
      <c r="AR10">
        <f>VLOOKUP(AR9,Note!$A$1:$B$26,2,FALSE)</f>
        <v>0</v>
      </c>
      <c r="AS10">
        <f>VLOOKUP(AS9,Note!$A$1:$B$26,2,FALSE)</f>
        <v>3</v>
      </c>
      <c r="AT10">
        <f>VLOOKUP(AT9,Note!$A$1:$B$26,2,FALSE)</f>
        <v>6</v>
      </c>
      <c r="AV10">
        <f>VLOOKUP(AV9,Note!$A$1:$B$26,2,FALSE)</f>
        <v>9</v>
      </c>
      <c r="AW10">
        <f>VLOOKUP(AW9,Note!$A$1:$B$26,2,FALSE)</f>
        <v>1</v>
      </c>
      <c r="AX10">
        <f>VLOOKUP(AX9,Note!$A$1:$B$26,2,FALSE)</f>
        <v>4</v>
      </c>
      <c r="AY10">
        <f>VLOOKUP(AY9,Note!$A$1:$B$26,2,FALSE)</f>
        <v>7</v>
      </c>
      <c r="BA10">
        <f>VLOOKUP(BA9,Note!$A$1:$B$26,2,FALSE)</f>
        <v>10</v>
      </c>
      <c r="BB10">
        <f>VLOOKUP(BB9,Note!$A$1:$B$26,2,FALSE)</f>
        <v>2</v>
      </c>
      <c r="BC10">
        <f>VLOOKUP(BC9,Note!$A$1:$B$26,2,FALSE)</f>
        <v>5</v>
      </c>
      <c r="BD10">
        <f>VLOOKUP(BD9,Note!$A$1:$B$26,2,FALSE)</f>
        <v>8</v>
      </c>
      <c r="BF10">
        <f>VLOOKUP(BF9,Note!$A$1:$B$26,2,FALSE)</f>
        <v>11</v>
      </c>
      <c r="BG10">
        <f>VLOOKUP(BG9,Note!$A$1:$B$26,2,FALSE)</f>
        <v>3</v>
      </c>
      <c r="BH10">
        <f>VLOOKUP(BH9,Note!$A$1:$B$26,2,FALSE)</f>
        <v>6</v>
      </c>
      <c r="BI10">
        <f>VLOOKUP(BI9,Note!$A$1:$B$26,2,FALSE)</f>
        <v>9</v>
      </c>
    </row>
    <row r="11" spans="1:61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 s="3">
        <f>VLOOKUP(ABS(B11-F10),Note!$E$1:$F$25,2,FALSE)</f>
        <v>0</v>
      </c>
      <c r="G11">
        <f t="shared" ref="G11:G13" si="11">B11</f>
        <v>0</v>
      </c>
      <c r="H11" s="3">
        <f>VLOOKUP(ABS(G11-H10),Note!$E$1:$F$25,2,FALSE)</f>
        <v>1</v>
      </c>
      <c r="I11" s="3">
        <f>VLOOKUP(ABS(G11-I10),Note!$E$1:$F$25,2,FALSE)</f>
        <v>0</v>
      </c>
      <c r="J11" s="3">
        <f>VLOOKUP(ABS(G11-J10),Note!$E$1:$F$25,2,FALSE)</f>
        <v>0</v>
      </c>
      <c r="K11" s="3">
        <f>VLOOKUP(ABS(G11-K10),Note!$E$1:$F$25,2,FALSE)</f>
        <v>1</v>
      </c>
      <c r="L11">
        <f t="shared" ref="L11:L13" si="12">G11</f>
        <v>0</v>
      </c>
      <c r="M11" s="3">
        <f>VLOOKUP(ABS(L11-M10),Note!$E$1:$F$25,2,FALSE)</f>
        <v>0</v>
      </c>
      <c r="N11" s="3">
        <f>VLOOKUP(ABS(L11-N10),Note!$E$1:$F$25,2,FALSE)</f>
        <v>0</v>
      </c>
      <c r="O11" s="3">
        <f>VLOOKUP(ABS(L11-O10),Note!$E$1:$F$25,2,FALSE)</f>
        <v>0</v>
      </c>
      <c r="P11" s="3">
        <f>VLOOKUP(ABS(L11-P10),Note!$E$1:$F$25,2,FALSE)</f>
        <v>0</v>
      </c>
      <c r="Q11">
        <f t="shared" ref="Q11:Q13" si="13">L11</f>
        <v>0</v>
      </c>
      <c r="R11" s="3">
        <f>VLOOKUP(ABS(Q11-R10),Note!$E$1:$F$25,2,FALSE)</f>
        <v>0</v>
      </c>
      <c r="S11" s="3">
        <f>VLOOKUP(ABS(Q11-S10),Note!$E$1:$F$25,2,FALSE)</f>
        <v>0</v>
      </c>
      <c r="T11" s="3">
        <f>VLOOKUP(ABS(Q11-T10),Note!$E$1:$F$25,2,FALSE)</f>
        <v>0</v>
      </c>
      <c r="U11" s="3">
        <f>VLOOKUP(ABS(Q11-U10),Note!$E$1:$F$25,2,FALSE)</f>
        <v>1</v>
      </c>
      <c r="V11">
        <f t="shared" ref="V11:V13" si="14">Q11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1</v>
      </c>
      <c r="Z11" s="3">
        <f>VLOOKUP(ABS(V11-Z10),Note!$E$1:$F$25,2,FALSE)</f>
        <v>0</v>
      </c>
      <c r="AA11">
        <f t="shared" ref="AA11:AA13" si="15">V11</f>
        <v>0</v>
      </c>
      <c r="AB11" s="3">
        <f>VLOOKUP(ABS(AA11-AB10),Note!$E$1:$F$25,2,FALSE)</f>
        <v>0</v>
      </c>
      <c r="AC11" s="3">
        <f>VLOOKUP(ABS(AA11-AC10),Note!$E$1:$F$25,2,FALSE)</f>
        <v>0</v>
      </c>
      <c r="AD11" s="3">
        <f>VLOOKUP(ABS(AA11-AD10),Note!$E$1:$F$25,2,FALSE)</f>
        <v>0</v>
      </c>
      <c r="AE11" s="3">
        <f>VLOOKUP(ABS(AA11-AE10),Note!$E$1:$F$25,2,FALSE)</f>
        <v>0</v>
      </c>
      <c r="AF11">
        <f t="shared" ref="AF11:AF13" si="16">AA11</f>
        <v>0</v>
      </c>
      <c r="AG11" s="3">
        <f>VLOOKUP(ABS(AF11-AG10),Note!$E$1:$F$25,2,FALSE)</f>
        <v>0</v>
      </c>
      <c r="AH11" s="3">
        <f>VLOOKUP(ABS(AF11-AH10),Note!$E$1:$F$25,2,FALSE)</f>
        <v>0</v>
      </c>
      <c r="AI11" s="3">
        <f>VLOOKUP(ABS(AF11-AI10),Note!$E$1:$F$25,2,FALSE)</f>
        <v>1</v>
      </c>
      <c r="AJ11" s="3">
        <f>VLOOKUP(ABS(AF11-AJ10),Note!$E$1:$F$25,2,FALSE)</f>
        <v>0</v>
      </c>
      <c r="AK11">
        <f t="shared" ref="AK11:AK13" si="17">AF11</f>
        <v>0</v>
      </c>
      <c r="AL11" s="3">
        <f>VLOOKUP(ABS(AK11-AL10),Note!$E$1:$F$25,2,FALSE)</f>
        <v>0</v>
      </c>
      <c r="AM11" s="3">
        <f>VLOOKUP(ABS(AK11-AM10),Note!$E$1:$F$25,2,FALSE)</f>
        <v>1</v>
      </c>
      <c r="AN11" s="3">
        <f>VLOOKUP(ABS(AK11-AN10),Note!$E$1:$F$25,2,FALSE)</f>
        <v>0</v>
      </c>
      <c r="AO11" s="3">
        <f>VLOOKUP(ABS(AK11-AO10),Note!$E$1:$F$25,2,FALSE)</f>
        <v>0</v>
      </c>
      <c r="AP11">
        <f t="shared" ref="AP11:AP13" si="18">AK11</f>
        <v>0</v>
      </c>
      <c r="AQ11" s="3">
        <f>VLOOKUP(ABS(AP11-AQ10),Note!$E$1:$F$25,2,FALSE)</f>
        <v>0</v>
      </c>
      <c r="AR11" s="3">
        <f>VLOOKUP(ABS(AP11-AR10),Note!$E$1:$F$25,2,FALSE)</f>
        <v>0</v>
      </c>
      <c r="AS11" s="3">
        <f>VLOOKUP(ABS(AP11-AS10),Note!$E$1:$F$25,2,FALSE)</f>
        <v>0</v>
      </c>
      <c r="AT11" s="3">
        <f>VLOOKUP(ABS(AP11-AT10),Note!$E$1:$F$25,2,FALSE)</f>
        <v>0</v>
      </c>
      <c r="AU11">
        <f t="shared" ref="AU11:AU13" si="19">AP11</f>
        <v>0</v>
      </c>
      <c r="AV11" s="3">
        <f>VLOOKUP(ABS(AU11-AV10),Note!$E$1:$F$25,2,FALSE)</f>
        <v>0</v>
      </c>
      <c r="AW11" s="3">
        <f>VLOOKUP(ABS(AU11-AW10),Note!$E$1:$F$25,2,FALSE)</f>
        <v>1</v>
      </c>
      <c r="AX11" s="3">
        <f>VLOOKUP(ABS(AU11-AX10),Note!$E$1:$F$25,2,FALSE)</f>
        <v>0</v>
      </c>
      <c r="AY11" s="3">
        <f>VLOOKUP(ABS(AU11-AY10),Note!$E$1:$F$25,2,FALSE)</f>
        <v>0</v>
      </c>
      <c r="AZ11">
        <f t="shared" ref="AZ11:AZ13" si="20">AU11</f>
        <v>0</v>
      </c>
      <c r="BA11" s="3">
        <f>VLOOKUP(ABS(AZ11-BA10),Note!$E$1:$F$25,2,FALSE)</f>
        <v>0</v>
      </c>
      <c r="BB11" s="3">
        <f>VLOOKUP(ABS(AZ11-BB10),Note!$E$1:$F$25,2,FALSE)</f>
        <v>0</v>
      </c>
      <c r="BC11" s="3">
        <f>VLOOKUP(ABS(AZ11-BC10),Note!$E$1:$F$25,2,FALSE)</f>
        <v>0</v>
      </c>
      <c r="BD11" s="3">
        <f>VLOOKUP(ABS(AZ11-BD10),Note!$E$1:$F$25,2,FALSE)</f>
        <v>0</v>
      </c>
      <c r="BE11">
        <f t="shared" ref="BE11:BE13" si="21">AZ11</f>
        <v>0</v>
      </c>
      <c r="BF11" s="3">
        <f>VLOOKUP(ABS(BE11-BF10),Note!$E$1:$F$25,2,FALSE)</f>
        <v>1</v>
      </c>
      <c r="BG11" s="3">
        <f>VLOOKUP(ABS(BE11-BG10),Note!$E$1:$F$25,2,FALSE)</f>
        <v>0</v>
      </c>
      <c r="BH11" s="3">
        <f>VLOOKUP(ABS(BE11-BH10),Note!$E$1:$F$25,2,FALSE)</f>
        <v>0</v>
      </c>
      <c r="BI11" s="3">
        <f>VLOOKUP(ABS(BE11-BI10),Note!$E$1:$F$25,2,FALSE)</f>
        <v>0</v>
      </c>
    </row>
    <row r="12" spans="1:61">
      <c r="A12" t="str">
        <f>VLOOKUP(まとめ3!$A$1&amp;"m",Chords!$A$2:$D$188,2,FALSE)</f>
        <v>E♭</v>
      </c>
      <c r="B12">
        <f>VLOOKUP(A12,Note!$A$1:$B$26,2,FALSE)</f>
        <v>3</v>
      </c>
      <c r="C12" s="3">
        <f>VLOOKUP(ABS(B12-C10),Note!$E$1:$F$25,2,FALSE)</f>
        <v>0</v>
      </c>
      <c r="D12" s="3">
        <f>VLOOKUP(ABS(B12-D10),Note!$E$1:$F$25,2,FALSE)</f>
        <v>1</v>
      </c>
      <c r="E12" s="3">
        <f>VLOOKUP(ABS(B12-E10),Note!$E$1:$F$25,2,FALSE)</f>
        <v>0</v>
      </c>
      <c r="F12" s="3">
        <f>VLOOKUP(ABS(B12-F10),Note!$E$1:$F$25,2,FALSE)</f>
        <v>0</v>
      </c>
      <c r="G12">
        <f t="shared" si="11"/>
        <v>3</v>
      </c>
      <c r="H12" s="3">
        <f>VLOOKUP(ABS(G12-H10),Note!$E$1:$F$25,2,FALSE)</f>
        <v>0</v>
      </c>
      <c r="I12" s="3">
        <f>VLOOKUP(ABS(G12-I10),Note!$E$1:$F$25,2,FALSE)</f>
        <v>0</v>
      </c>
      <c r="J12" s="3">
        <f>VLOOKUP(ABS(G12-J10),Note!$E$1:$F$25,2,FALSE)</f>
        <v>0</v>
      </c>
      <c r="K12" s="3">
        <f>VLOOKUP(ABS(G12-K10),Note!$E$1:$F$25,2,FALSE)</f>
        <v>0</v>
      </c>
      <c r="L12">
        <f t="shared" si="12"/>
        <v>3</v>
      </c>
      <c r="M12" s="3">
        <f>VLOOKUP(ABS(L12-M10),Note!$E$1:$F$25,2,FALSE)</f>
        <v>1</v>
      </c>
      <c r="N12" s="3">
        <f>VLOOKUP(ABS(L12-N10),Note!$E$1:$F$25,2,FALSE)</f>
        <v>0</v>
      </c>
      <c r="O12" s="3">
        <f>VLOOKUP(ABS(L12-O10),Note!$E$1:$F$25,2,FALSE)</f>
        <v>0</v>
      </c>
      <c r="P12" s="3">
        <f>VLOOKUP(ABS(L12-P10),Note!$E$1:$F$25,2,FALSE)</f>
        <v>0</v>
      </c>
      <c r="Q12">
        <f t="shared" si="13"/>
        <v>3</v>
      </c>
      <c r="R12" s="3">
        <f>VLOOKUP(ABS(Q12-R10),Note!$E$1:$F$25,2,FALSE)</f>
        <v>0</v>
      </c>
      <c r="S12" s="3">
        <f>VLOOKUP(ABS(Q12-S10),Note!$E$1:$F$25,2,FALSE)</f>
        <v>0</v>
      </c>
      <c r="T12" s="3">
        <f>VLOOKUP(ABS(Q12-T10),Note!$E$1:$F$25,2,FALSE)</f>
        <v>0</v>
      </c>
      <c r="U12" s="3">
        <f>VLOOKUP(ABS(Q12-U10),Note!$E$1:$F$25,2,FALSE)</f>
        <v>0</v>
      </c>
      <c r="V12">
        <f t="shared" si="14"/>
        <v>3</v>
      </c>
      <c r="W12" s="3">
        <f>VLOOKUP(ABS(V12-W10),Note!$E$1:$F$25,2,FALSE)</f>
        <v>1</v>
      </c>
      <c r="X12" s="3">
        <f>VLOOKUP(ABS(V12-X10),Note!$E$1:$F$25,2,FALSE)</f>
        <v>0</v>
      </c>
      <c r="Y12" s="3">
        <f>VLOOKUP(ABS(V12-Y10),Note!$E$1:$F$25,2,FALSE)</f>
        <v>0</v>
      </c>
      <c r="Z12" s="3">
        <f>VLOOKUP(ABS(V12-Z10),Note!$E$1:$F$25,2,FALSE)</f>
        <v>1</v>
      </c>
      <c r="AA12">
        <f t="shared" si="15"/>
        <v>3</v>
      </c>
      <c r="AB12" s="3">
        <f>VLOOKUP(ABS(AA12-AB10),Note!$E$1:$F$25,2,FALSE)</f>
        <v>0</v>
      </c>
      <c r="AC12" s="3">
        <f>VLOOKUP(ABS(AA12-AC10),Note!$E$1:$F$25,2,FALSE)</f>
        <v>0</v>
      </c>
      <c r="AD12" s="3">
        <f>VLOOKUP(ABS(AA12-AD10),Note!$E$1:$F$25,2,FALSE)</f>
        <v>0</v>
      </c>
      <c r="AE12" s="3">
        <f>VLOOKUP(ABS(AA12-AE10),Note!$E$1:$F$25,2,FALSE)</f>
        <v>0</v>
      </c>
      <c r="AF12">
        <f t="shared" si="16"/>
        <v>3</v>
      </c>
      <c r="AG12" s="3">
        <f>VLOOKUP(ABS(AF12-AG10),Note!$E$1:$F$25,2,FALSE)</f>
        <v>0</v>
      </c>
      <c r="AH12" s="3">
        <f>VLOOKUP(ABS(AF12-AH10),Note!$E$1:$F$25,2,FALSE)</f>
        <v>0</v>
      </c>
      <c r="AI12" s="3">
        <f>VLOOKUP(ABS(AF12-AI10),Note!$E$1:$F$25,2,FALSE)</f>
        <v>0</v>
      </c>
      <c r="AJ12" s="3">
        <f>VLOOKUP(ABS(AF12-AJ10),Note!$E$1:$F$25,2,FALSE)</f>
        <v>1</v>
      </c>
      <c r="AK12">
        <f t="shared" si="17"/>
        <v>3</v>
      </c>
      <c r="AL12" s="3">
        <f>VLOOKUP(ABS(AK12-AL10),Note!$E$1:$F$25,2,FALSE)</f>
        <v>0</v>
      </c>
      <c r="AM12" s="3">
        <f>VLOOKUP(ABS(AK12-AM10),Note!$E$1:$F$25,2,FALSE)</f>
        <v>0</v>
      </c>
      <c r="AN12" s="3">
        <f>VLOOKUP(ABS(AK12-AN10),Note!$E$1:$F$25,2,FALSE)</f>
        <v>1</v>
      </c>
      <c r="AO12" s="3">
        <f>VLOOKUP(ABS(AK12-AO10),Note!$E$1:$F$25,2,FALSE)</f>
        <v>0</v>
      </c>
      <c r="AP12">
        <f t="shared" si="18"/>
        <v>3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0</v>
      </c>
      <c r="AT12" s="3">
        <f>VLOOKUP(ABS(AP12-AT10),Note!$E$1:$F$25,2,FALSE)</f>
        <v>0</v>
      </c>
      <c r="AU12">
        <f t="shared" si="19"/>
        <v>3</v>
      </c>
      <c r="AV12" s="3">
        <f>VLOOKUP(ABS(AU12-AV10),Note!$E$1:$F$25,2,FALSE)</f>
        <v>0</v>
      </c>
      <c r="AW12" s="3">
        <f>VLOOKUP(ABS(AU12-AW10),Note!$E$1:$F$25,2,FALSE)</f>
        <v>0</v>
      </c>
      <c r="AX12" s="3">
        <f>VLOOKUP(ABS(AU12-AX10),Note!$E$1:$F$25,2,FALSE)</f>
        <v>1</v>
      </c>
      <c r="AY12" s="3">
        <f>VLOOKUP(ABS(AU12-AY10),Note!$E$1:$F$25,2,FALSE)</f>
        <v>0</v>
      </c>
      <c r="AZ12">
        <f t="shared" si="20"/>
        <v>3</v>
      </c>
      <c r="BA12" s="3">
        <f>VLOOKUP(ABS(AZ12-BA10),Note!$E$1:$F$25,2,FALSE)</f>
        <v>0</v>
      </c>
      <c r="BB12" s="3">
        <f>VLOOKUP(ABS(AZ12-BB10),Note!$E$1:$F$25,2,FALSE)</f>
        <v>1</v>
      </c>
      <c r="BC12" s="3">
        <f>VLOOKUP(ABS(AZ12-BC10),Note!$E$1:$F$25,2,FALSE)</f>
        <v>0</v>
      </c>
      <c r="BD12" s="3">
        <f>VLOOKUP(ABS(AZ12-BD10),Note!$E$1:$F$25,2,FALSE)</f>
        <v>0</v>
      </c>
      <c r="BE12">
        <f t="shared" si="21"/>
        <v>3</v>
      </c>
      <c r="BF12" s="3">
        <f>VLOOKUP(ABS(BE12-BF10),Note!$E$1:$F$25,2,FALSE)</f>
        <v>0</v>
      </c>
      <c r="BG12" s="3">
        <f>VLOOKUP(ABS(BE12-BG10),Note!$E$1:$F$25,2,FALSE)</f>
        <v>0</v>
      </c>
      <c r="BH12" s="3">
        <f>VLOOKUP(ABS(BE12-BH10),Note!$E$1:$F$25,2,FALSE)</f>
        <v>0</v>
      </c>
      <c r="BI12" s="3">
        <f>VLOOKUP(ABS(BE12-BI10),Note!$E$1:$F$25,2,FALSE)</f>
        <v>0</v>
      </c>
    </row>
    <row r="13" spans="1:61">
      <c r="A13" t="str">
        <f>VLOOKUP(まとめ3!$A$1&amp;"m",Chords!$A$2:$D$188,3,FALSE)</f>
        <v>G</v>
      </c>
      <c r="B13">
        <f>VLOOKUP(A13,Note!$A$1:$B$26,2,FALSE)</f>
        <v>7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0</v>
      </c>
      <c r="F13" s="3">
        <f>VLOOKUP(ABS(B13-F10),Note!$E$1:$F$25,2,FALSE)</f>
        <v>0</v>
      </c>
      <c r="G13">
        <f t="shared" si="11"/>
        <v>7</v>
      </c>
      <c r="H13" s="3">
        <f>VLOOKUP(ABS(G13-H10),Note!$E$1:$F$25,2,FALSE)</f>
        <v>0</v>
      </c>
      <c r="I13" s="3">
        <f>VLOOKUP(ABS(G13-I10),Note!$E$1:$F$25,2,FALSE)</f>
        <v>0</v>
      </c>
      <c r="J13" s="3">
        <f>VLOOKUP(ABS(G13-J10),Note!$E$1:$F$25,2,FALSE)</f>
        <v>1</v>
      </c>
      <c r="K13" s="3">
        <f>VLOOKUP(ABS(G13-K10),Note!$E$1:$F$25,2,FALSE)</f>
        <v>0</v>
      </c>
      <c r="L13">
        <f t="shared" si="12"/>
        <v>7</v>
      </c>
      <c r="M13" s="3">
        <f>VLOOKUP(ABS(L13-M10),Note!$E$1:$F$25,2,FALSE)</f>
        <v>0</v>
      </c>
      <c r="N13" s="3">
        <f>VLOOKUP(ABS(L13-N10),Note!$E$1:$F$25,2,FALSE)</f>
        <v>1</v>
      </c>
      <c r="O13" s="3">
        <f>VLOOKUP(ABS(L13-O10),Note!$E$1:$F$25,2,FALSE)</f>
        <v>0</v>
      </c>
      <c r="P13" s="3">
        <f>VLOOKUP(ABS(L13-P10),Note!$E$1:$F$25,2,FALSE)</f>
        <v>0</v>
      </c>
      <c r="Q13">
        <f t="shared" si="13"/>
        <v>7</v>
      </c>
      <c r="R13" s="3">
        <f>VLOOKUP(ABS(Q13-R10),Note!$E$1:$F$25,2,FALSE)</f>
        <v>0</v>
      </c>
      <c r="S13" s="3">
        <f>VLOOKUP(ABS(Q13-S10),Note!$E$1:$F$25,2,FALSE)</f>
        <v>0</v>
      </c>
      <c r="T13" s="3">
        <f>VLOOKUP(ABS(Q13-T10),Note!$E$1:$F$25,2,FALSE)</f>
        <v>0</v>
      </c>
      <c r="U13" s="3">
        <f>VLOOKUP(ABS(Q13-U10),Note!$E$1:$F$25,2,FALSE)</f>
        <v>0</v>
      </c>
      <c r="V13">
        <f t="shared" si="14"/>
        <v>7</v>
      </c>
      <c r="W13" s="3">
        <f>VLOOKUP(ABS(V13-W10),Note!$E$1:$F$25,2,FALSE)</f>
        <v>0</v>
      </c>
      <c r="X13" s="3">
        <f>VLOOKUP(ABS(V13-X10),Note!$E$1:$F$25,2,FALSE)</f>
        <v>1</v>
      </c>
      <c r="Y13" s="3">
        <f>VLOOKUP(ABS(V13-Y10),Note!$E$1:$F$25,2,FALSE)</f>
        <v>0</v>
      </c>
      <c r="Z13" s="3">
        <f>VLOOKUP(ABS(V13-Z10),Note!$E$1:$F$25,2,FALSE)</f>
        <v>0</v>
      </c>
      <c r="AA13">
        <f t="shared" si="15"/>
        <v>7</v>
      </c>
      <c r="AB13" s="3">
        <f>VLOOKUP(ABS(AA13-AB10),Note!$E$1:$F$25,2,FALSE)</f>
        <v>0</v>
      </c>
      <c r="AC13" s="3">
        <f>VLOOKUP(ABS(AA13-AC10),Note!$E$1:$F$25,2,FALSE)</f>
        <v>0</v>
      </c>
      <c r="AD13" s="3">
        <f>VLOOKUP(ABS(AA13-AD10),Note!$E$1:$F$25,2,FALSE)</f>
        <v>0</v>
      </c>
      <c r="AE13" s="3">
        <f>VLOOKUP(ABS(AA13-AE10),Note!$E$1:$F$25,2,FALSE)</f>
        <v>0</v>
      </c>
      <c r="AF13">
        <f t="shared" si="16"/>
        <v>7</v>
      </c>
      <c r="AG13" s="3">
        <f>VLOOKUP(ABS(AF13-AG10),Note!$E$1:$F$25,2,FALSE)</f>
        <v>1</v>
      </c>
      <c r="AH13" s="3">
        <f>VLOOKUP(ABS(AF13-AH10),Note!$E$1:$F$25,2,FALSE)</f>
        <v>0</v>
      </c>
      <c r="AI13" s="3">
        <f>VLOOKUP(ABS(AF13-AI10),Note!$E$1:$F$25,2,FALSE)</f>
        <v>0</v>
      </c>
      <c r="AJ13" s="3">
        <f>VLOOKUP(ABS(AF13-AJ10),Note!$E$1:$F$25,2,FALSE)</f>
        <v>0</v>
      </c>
      <c r="AK13">
        <f t="shared" si="17"/>
        <v>7</v>
      </c>
      <c r="AL13" s="3">
        <f>VLOOKUP(ABS(AK13-AL10),Note!$E$1:$F$25,2,FALSE)</f>
        <v>0</v>
      </c>
      <c r="AM13" s="3">
        <f>VLOOKUP(ABS(AK13-AM10),Note!$E$1:$F$25,2,FALSE)</f>
        <v>0</v>
      </c>
      <c r="AN13" s="3">
        <f>VLOOKUP(ABS(AK13-AN10),Note!$E$1:$F$25,2,FALSE)</f>
        <v>0</v>
      </c>
      <c r="AO13" s="3">
        <f>VLOOKUP(ABS(AK13-AO10),Note!$E$1:$F$25,2,FALSE)</f>
        <v>0</v>
      </c>
      <c r="AP13">
        <f t="shared" si="18"/>
        <v>7</v>
      </c>
      <c r="AQ13" s="3">
        <f>VLOOKUP(ABS(AP13-AQ10),Note!$E$1:$F$25,2,FALSE)</f>
        <v>1</v>
      </c>
      <c r="AR13" s="3">
        <f>VLOOKUP(ABS(AP13-AR10),Note!$E$1:$F$25,2,FALSE)</f>
        <v>0</v>
      </c>
      <c r="AS13" s="3">
        <f>VLOOKUP(ABS(AP13-AS10),Note!$E$1:$F$25,2,FALSE)</f>
        <v>0</v>
      </c>
      <c r="AT13" s="3">
        <f>VLOOKUP(ABS(AP13-AT10),Note!$E$1:$F$25,2,FALSE)</f>
        <v>1</v>
      </c>
      <c r="AU13">
        <f t="shared" si="19"/>
        <v>7</v>
      </c>
      <c r="AV13" s="3">
        <f>VLOOKUP(ABS(AU13-AV10),Note!$E$1:$F$25,2,FALSE)</f>
        <v>0</v>
      </c>
      <c r="AW13" s="3">
        <f>VLOOKUP(ABS(AU13-AW10),Note!$E$1:$F$25,2,FALSE)</f>
        <v>0</v>
      </c>
      <c r="AX13" s="3">
        <f>VLOOKUP(ABS(AU13-AX10),Note!$E$1:$F$25,2,FALSE)</f>
        <v>0</v>
      </c>
      <c r="AY13" s="3">
        <f>VLOOKUP(ABS(AU13-AY10),Note!$E$1:$F$25,2,FALSE)</f>
        <v>0</v>
      </c>
      <c r="AZ13">
        <f t="shared" si="20"/>
        <v>7</v>
      </c>
      <c r="BA13" s="3">
        <f>VLOOKUP(ABS(AZ13-BA10),Note!$E$1:$F$25,2,FALSE)</f>
        <v>0</v>
      </c>
      <c r="BB13" s="3">
        <f>VLOOKUP(ABS(AZ13-BB10),Note!$E$1:$F$25,2,FALSE)</f>
        <v>0</v>
      </c>
      <c r="BC13" s="3">
        <f>VLOOKUP(ABS(AZ13-BC10),Note!$E$1:$F$25,2,FALSE)</f>
        <v>0</v>
      </c>
      <c r="BD13" s="3">
        <f>VLOOKUP(ABS(AZ13-BD10),Note!$E$1:$F$25,2,FALSE)</f>
        <v>1</v>
      </c>
      <c r="BE13">
        <f t="shared" si="21"/>
        <v>7</v>
      </c>
      <c r="BF13" s="3">
        <f>VLOOKUP(ABS(BE13-BF10),Note!$E$1:$F$25,2,FALSE)</f>
        <v>0</v>
      </c>
      <c r="BG13" s="3">
        <f>VLOOKUP(ABS(BE13-BG10),Note!$E$1:$F$25,2,FALSE)</f>
        <v>0</v>
      </c>
      <c r="BH13" s="3">
        <f>VLOOKUP(ABS(BE13-BH10),Note!$E$1:$F$25,2,FALSE)</f>
        <v>1</v>
      </c>
      <c r="BI13" s="3">
        <f>VLOOKUP(ABS(BE13-BI10),Note!$E$1:$F$25,2,FALSE)</f>
        <v>0</v>
      </c>
    </row>
    <row r="14" spans="4:59">
      <c r="D14">
        <f>SUM(C11:C13,D11:D13,E11:E13,F11:F13)</f>
        <v>1</v>
      </c>
      <c r="I14">
        <f>SUM(H11:H13,I11:I13,J11:J13,K11:K13)</f>
        <v>3</v>
      </c>
      <c r="N14">
        <f>SUM(M11:M13,N11:N13,O11:O13,P11:P13)</f>
        <v>2</v>
      </c>
      <c r="S14">
        <f>SUM(R11:R13,S11:S13,T11:T13,U11:U13)</f>
        <v>1</v>
      </c>
      <c r="X14">
        <f>SUM(W11:W13,X11:X13,Y11:Y13,Z11:Z13)</f>
        <v>4</v>
      </c>
      <c r="AC14">
        <f>SUM(AB11:AB13,AC11:AC13,AD11:AD13,AE11:AE13)</f>
        <v>0</v>
      </c>
      <c r="AH14">
        <f>SUM(AG11:AG13,AH11:AH13,AI11:AI13,AJ11:AJ13)</f>
        <v>3</v>
      </c>
      <c r="AM14">
        <f>SUM(AL11:AL13,AM11:AM13,AN11:AN13,AO11:AO13)</f>
        <v>2</v>
      </c>
      <c r="AR14">
        <f>SUM(AQ11:AQ13,AR11:AR13,AS11:AS13,AT11:AT13)</f>
        <v>2</v>
      </c>
      <c r="AW14">
        <f>SUM(AV11:AV13,AW11:AW13,AX11:AX13,AY11:AY13)</f>
        <v>2</v>
      </c>
      <c r="BB14">
        <f>SUM(BA11:BA13,BB11:BB13,BC11:BC13,BD11:BD13)</f>
        <v>2</v>
      </c>
      <c r="BG14">
        <f>SUM(BF11:BF13,BG11:BG13,BH11:BH13,BI11:BI13)</f>
        <v>2</v>
      </c>
    </row>
    <row r="15" spans="1:61">
      <c r="A15" s="1" t="str">
        <f>D21&amp;I21&amp;N21&amp;S21&amp;X21&amp;AC21&amp;AH21&amp;AM21&amp;AR21&amp;AW21&amp;BB21&amp;BG21</f>
        <v>223131223131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392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3:61">
      <c r="C16" t="s">
        <v>0</v>
      </c>
      <c r="D16" t="s">
        <v>5</v>
      </c>
      <c r="E16" t="s">
        <v>47</v>
      </c>
      <c r="F16" t="s">
        <v>11</v>
      </c>
      <c r="H16" t="s">
        <v>39</v>
      </c>
      <c r="I16" t="s">
        <v>6</v>
      </c>
      <c r="J16" t="s">
        <v>8</v>
      </c>
      <c r="K16" t="s">
        <v>56</v>
      </c>
      <c r="M16" t="s">
        <v>3</v>
      </c>
      <c r="N16" t="s">
        <v>45</v>
      </c>
      <c r="O16" t="s">
        <v>50</v>
      </c>
      <c r="P16" t="s">
        <v>0</v>
      </c>
      <c r="R16" t="s">
        <v>42</v>
      </c>
      <c r="S16" t="s">
        <v>8</v>
      </c>
      <c r="T16" t="s">
        <v>10</v>
      </c>
      <c r="U16" t="s">
        <v>39</v>
      </c>
      <c r="W16" t="s">
        <v>5</v>
      </c>
      <c r="X16" t="s">
        <v>49</v>
      </c>
      <c r="Y16" t="s">
        <v>11</v>
      </c>
      <c r="Z16" t="s">
        <v>3</v>
      </c>
      <c r="AB16" t="s">
        <v>6</v>
      </c>
      <c r="AC16" t="s">
        <v>10</v>
      </c>
      <c r="AD16" t="s">
        <v>12</v>
      </c>
      <c r="AE16" t="s">
        <v>42</v>
      </c>
      <c r="AG16" t="s">
        <v>45</v>
      </c>
      <c r="AH16" t="s">
        <v>52</v>
      </c>
      <c r="AI16" t="s">
        <v>0</v>
      </c>
      <c r="AJ16" t="s">
        <v>5</v>
      </c>
      <c r="AL16" t="s">
        <v>8</v>
      </c>
      <c r="AM16" t="s">
        <v>12</v>
      </c>
      <c r="AN16" t="s">
        <v>39</v>
      </c>
      <c r="AO16" t="s">
        <v>6</v>
      </c>
      <c r="AQ16" t="s">
        <v>50</v>
      </c>
      <c r="AR16" t="s">
        <v>0</v>
      </c>
      <c r="AS16" t="s">
        <v>3</v>
      </c>
      <c r="AT16" t="s">
        <v>47</v>
      </c>
      <c r="AV16" t="s">
        <v>10</v>
      </c>
      <c r="AW16" t="s">
        <v>38</v>
      </c>
      <c r="AX16" t="s">
        <v>42</v>
      </c>
      <c r="AY16" t="s">
        <v>8</v>
      </c>
      <c r="BA16" t="s">
        <v>11</v>
      </c>
      <c r="BB16" t="s">
        <v>3</v>
      </c>
      <c r="BC16" t="s">
        <v>5</v>
      </c>
      <c r="BD16" t="s">
        <v>50</v>
      </c>
      <c r="BF16" t="s">
        <v>12</v>
      </c>
      <c r="BG16" t="s">
        <v>41</v>
      </c>
      <c r="BH16" t="s">
        <v>6</v>
      </c>
      <c r="BI16" t="s">
        <v>10</v>
      </c>
    </row>
    <row r="17" spans="3:61">
      <c r="C17">
        <f>VLOOKUP(C16,Note!$A$1:$B$26,2,FALSE)</f>
        <v>0</v>
      </c>
      <c r="D17">
        <f>VLOOKUP(D16,Note!$A$1:$B$26,2,FALSE)</f>
        <v>4</v>
      </c>
      <c r="E17">
        <f>VLOOKUP(E16,Note!$A$1:$B$26,2,FALSE)</f>
        <v>6</v>
      </c>
      <c r="F17">
        <f>VLOOKUP(F16,Note!$A$1:$B$26,2,FALSE)</f>
        <v>10</v>
      </c>
      <c r="H17">
        <f>VLOOKUP(H16,Note!$A$1:$B$26,2,FALSE)</f>
        <v>1</v>
      </c>
      <c r="I17">
        <f>VLOOKUP(I16,Note!$A$1:$B$26,2,FALSE)</f>
        <v>5</v>
      </c>
      <c r="J17">
        <f>VLOOKUP(J16,Note!$A$1:$B$26,2,FALSE)</f>
        <v>7</v>
      </c>
      <c r="K17">
        <f>VLOOKUP(K16,Note!$A$1:$B$26,2,FALSE)</f>
        <v>11</v>
      </c>
      <c r="M17">
        <f>VLOOKUP(M16,Note!$A$1:$B$26,2,FALSE)</f>
        <v>2</v>
      </c>
      <c r="N17">
        <f>VLOOKUP(N16,Note!$A$1:$B$26,2,FALSE)</f>
        <v>6</v>
      </c>
      <c r="O17">
        <f>VLOOKUP(O16,Note!$A$1:$B$26,2,FALSE)</f>
        <v>8</v>
      </c>
      <c r="P17">
        <f>VLOOKUP(P16,Note!$A$1:$B$26,2,FALSE)</f>
        <v>0</v>
      </c>
      <c r="R17">
        <f>VLOOKUP(R16,Note!$A$1:$B$26,2,FALSE)</f>
        <v>3</v>
      </c>
      <c r="S17">
        <f>VLOOKUP(S16,Note!$A$1:$B$26,2,FALSE)</f>
        <v>7</v>
      </c>
      <c r="T17">
        <f>VLOOKUP(T16,Note!$A$1:$B$26,2,FALSE)</f>
        <v>9</v>
      </c>
      <c r="U17">
        <f>VLOOKUP(U16,Note!$A$1:$B$26,2,FALSE)</f>
        <v>1</v>
      </c>
      <c r="W17">
        <f>VLOOKUP(W16,Note!$A$1:$B$26,2,FALSE)</f>
        <v>4</v>
      </c>
      <c r="X17">
        <f>VLOOKUP(X16,Note!$A$1:$B$26,2,FALSE)</f>
        <v>8</v>
      </c>
      <c r="Y17">
        <f>VLOOKUP(Y16,Note!$A$1:$B$26,2,FALSE)</f>
        <v>10</v>
      </c>
      <c r="Z17">
        <f>VLOOKUP(Z16,Note!$A$1:$B$26,2,FALSE)</f>
        <v>2</v>
      </c>
      <c r="AB17">
        <f>VLOOKUP(AB16,Note!$A$1:$B$26,2,FALSE)</f>
        <v>5</v>
      </c>
      <c r="AC17">
        <f>VLOOKUP(AC16,Note!$A$1:$B$26,2,FALSE)</f>
        <v>9</v>
      </c>
      <c r="AD17">
        <f>VLOOKUP(AD16,Note!$A$1:$B$26,2,FALSE)</f>
        <v>11</v>
      </c>
      <c r="AE17">
        <f>VLOOKUP(AE16,Note!$A$1:$B$26,2,FALSE)</f>
        <v>3</v>
      </c>
      <c r="AG17">
        <f>VLOOKUP(AG16,Note!$A$1:$B$26,2,FALSE)</f>
        <v>6</v>
      </c>
      <c r="AH17">
        <f>VLOOKUP(AH16,Note!$A$1:$B$26,2,FALSE)</f>
        <v>10</v>
      </c>
      <c r="AI17">
        <f>VLOOKUP(AI16,Note!$A$1:$B$26,2,FALSE)</f>
        <v>0</v>
      </c>
      <c r="AJ17">
        <f>VLOOKUP(AJ16,Note!$A$1:$B$26,2,FALSE)</f>
        <v>4</v>
      </c>
      <c r="AL17">
        <f>VLOOKUP(AL16,Note!$A$1:$B$26,2,FALSE)</f>
        <v>7</v>
      </c>
      <c r="AM17">
        <f>VLOOKUP(AM16,Note!$A$1:$B$26,2,FALSE)</f>
        <v>11</v>
      </c>
      <c r="AN17">
        <f>VLOOKUP(AN16,Note!$A$1:$B$26,2,FALSE)</f>
        <v>1</v>
      </c>
      <c r="AO17">
        <f>VLOOKUP(AO16,Note!$A$1:$B$26,2,FALSE)</f>
        <v>5</v>
      </c>
      <c r="AQ17">
        <f>VLOOKUP(AQ16,Note!$A$1:$B$26,2,FALSE)</f>
        <v>8</v>
      </c>
      <c r="AR17">
        <f>VLOOKUP(AR16,Note!$A$1:$B$26,2,FALSE)</f>
        <v>0</v>
      </c>
      <c r="AS17">
        <f>VLOOKUP(AS16,Note!$A$1:$B$26,2,FALSE)</f>
        <v>2</v>
      </c>
      <c r="AT17">
        <f>VLOOKUP(AT16,Note!$A$1:$B$26,2,FALSE)</f>
        <v>6</v>
      </c>
      <c r="AV17">
        <f>VLOOKUP(AV16,Note!$A$1:$B$26,2,FALSE)</f>
        <v>9</v>
      </c>
      <c r="AW17">
        <f>VLOOKUP(AW16,Note!$A$1:$B$26,2,FALSE)</f>
        <v>1</v>
      </c>
      <c r="AX17">
        <f>VLOOKUP(AX16,Note!$A$1:$B$26,2,FALSE)</f>
        <v>3</v>
      </c>
      <c r="AY17">
        <f>VLOOKUP(AY16,Note!$A$1:$B$26,2,FALSE)</f>
        <v>7</v>
      </c>
      <c r="BA17">
        <f>VLOOKUP(BA16,Note!$A$1:$B$26,2,FALSE)</f>
        <v>10</v>
      </c>
      <c r="BB17">
        <f>VLOOKUP(BB16,Note!$A$1:$B$26,2,FALSE)</f>
        <v>2</v>
      </c>
      <c r="BC17">
        <f>VLOOKUP(BC16,Note!$A$1:$B$26,2,FALSE)</f>
        <v>4</v>
      </c>
      <c r="BD17">
        <f>VLOOKUP(BD16,Note!$A$1:$B$26,2,FALSE)</f>
        <v>8</v>
      </c>
      <c r="BF17">
        <f>VLOOKUP(BF16,Note!$A$1:$B$26,2,FALSE)</f>
        <v>11</v>
      </c>
      <c r="BG17">
        <f>VLOOKUP(BG16,Note!$A$1:$B$26,2,FALSE)</f>
        <v>3</v>
      </c>
      <c r="BH17">
        <f>VLOOKUP(BH16,Note!$A$1:$B$26,2,FALSE)</f>
        <v>5</v>
      </c>
      <c r="BI17">
        <f>VLOOKUP(BI16,Note!$A$1:$B$26,2,FALSE)</f>
        <v>9</v>
      </c>
    </row>
    <row r="18" spans="1:61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 s="3">
        <f>VLOOKUP(ABS(B18-F17),Note!$E$1:$F$25,2,FALSE)</f>
        <v>0</v>
      </c>
      <c r="G18">
        <f t="shared" ref="G18:G20" si="22">B18</f>
        <v>0</v>
      </c>
      <c r="H18" s="3">
        <f>VLOOKUP(ABS(G18-H17),Note!$E$1:$F$25,2,FALSE)</f>
        <v>1</v>
      </c>
      <c r="I18" s="3">
        <f>VLOOKUP(ABS(G18-I17),Note!$E$1:$F$25,2,FALSE)</f>
        <v>0</v>
      </c>
      <c r="J18" s="3">
        <f>VLOOKUP(ABS(G18-J17),Note!$E$1:$F$25,2,FALSE)</f>
        <v>0</v>
      </c>
      <c r="K18" s="3">
        <f>VLOOKUP(ABS(G18-K17),Note!$E$1:$F$25,2,FALSE)</f>
        <v>1</v>
      </c>
      <c r="L18">
        <f t="shared" ref="L18:L20" si="23">G18</f>
        <v>0</v>
      </c>
      <c r="M18" s="3">
        <f>VLOOKUP(ABS(L18-M17),Note!$E$1:$F$25,2,FALSE)</f>
        <v>0</v>
      </c>
      <c r="N18" s="3">
        <f>VLOOKUP(ABS(L18-N17),Note!$E$1:$F$25,2,FALSE)</f>
        <v>0</v>
      </c>
      <c r="O18" s="3">
        <f>VLOOKUP(ABS(L18-O17),Note!$E$1:$F$25,2,FALSE)</f>
        <v>0</v>
      </c>
      <c r="P18" s="3">
        <f>VLOOKUP(ABS(L18-P17),Note!$E$1:$F$25,2,FALSE)</f>
        <v>0</v>
      </c>
      <c r="Q18">
        <f t="shared" ref="Q18:Q20" si="24">L18</f>
        <v>0</v>
      </c>
      <c r="R18" s="3">
        <f>VLOOKUP(ABS(Q18-R17),Note!$E$1:$F$25,2,FALSE)</f>
        <v>0</v>
      </c>
      <c r="S18" s="3">
        <f>VLOOKUP(ABS(Q18-S17),Note!$E$1:$F$25,2,FALSE)</f>
        <v>0</v>
      </c>
      <c r="T18" s="3">
        <f>VLOOKUP(ABS(Q18-T17),Note!$E$1:$F$25,2,FALSE)</f>
        <v>0</v>
      </c>
      <c r="U18" s="3">
        <f>VLOOKUP(ABS(Q18-U17),Note!$E$1:$F$25,2,FALSE)</f>
        <v>1</v>
      </c>
      <c r="V18">
        <f t="shared" ref="V18:V20" si="25">Q18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0</v>
      </c>
      <c r="Z18" s="3">
        <f>VLOOKUP(ABS(V18-Z17),Note!$E$1:$F$25,2,FALSE)</f>
        <v>0</v>
      </c>
      <c r="AA18">
        <f t="shared" ref="AA18:AA20" si="26">V18</f>
        <v>0</v>
      </c>
      <c r="AB18" s="3">
        <f>VLOOKUP(ABS(AA18-AB17),Note!$E$1:$F$25,2,FALSE)</f>
        <v>0</v>
      </c>
      <c r="AC18" s="3">
        <f>VLOOKUP(ABS(AA18-AC17),Note!$E$1:$F$25,2,FALSE)</f>
        <v>0</v>
      </c>
      <c r="AD18" s="3">
        <f>VLOOKUP(ABS(AA18-AD17),Note!$E$1:$F$25,2,FALSE)</f>
        <v>1</v>
      </c>
      <c r="AE18" s="3">
        <f>VLOOKUP(ABS(AA18-AE17),Note!$E$1:$F$25,2,FALSE)</f>
        <v>0</v>
      </c>
      <c r="AF18">
        <f t="shared" ref="AF18:AF20" si="27">AA18</f>
        <v>0</v>
      </c>
      <c r="AG18" s="3">
        <f>VLOOKUP(ABS(AF18-AG17),Note!$E$1:$F$25,2,FALSE)</f>
        <v>0</v>
      </c>
      <c r="AH18" s="3">
        <f>VLOOKUP(ABS(AF18-AH17),Note!$E$1:$F$25,2,FALSE)</f>
        <v>0</v>
      </c>
      <c r="AI18" s="3">
        <f>VLOOKUP(ABS(AF18-AI17),Note!$E$1:$F$25,2,FALSE)</f>
        <v>0</v>
      </c>
      <c r="AJ18" s="3">
        <f>VLOOKUP(ABS(AF18-AJ17),Note!$E$1:$F$25,2,FALSE)</f>
        <v>0</v>
      </c>
      <c r="AK18">
        <f t="shared" ref="AK18:AK20" si="28">AF18</f>
        <v>0</v>
      </c>
      <c r="AL18" s="3">
        <f>VLOOKUP(ABS(AK18-AL17),Note!$E$1:$F$25,2,FALSE)</f>
        <v>0</v>
      </c>
      <c r="AM18" s="3">
        <f>VLOOKUP(ABS(AK18-AM17),Note!$E$1:$F$25,2,FALSE)</f>
        <v>1</v>
      </c>
      <c r="AN18" s="3">
        <f>VLOOKUP(ABS(AK18-AN17),Note!$E$1:$F$25,2,FALSE)</f>
        <v>1</v>
      </c>
      <c r="AO18" s="3">
        <f>VLOOKUP(ABS(AK18-AO17),Note!$E$1:$F$25,2,FALSE)</f>
        <v>0</v>
      </c>
      <c r="AP18">
        <f t="shared" ref="AP18:AP20" si="29">AK18</f>
        <v>0</v>
      </c>
      <c r="AQ18" s="3">
        <f>VLOOKUP(ABS(AP18-AQ17),Note!$E$1:$F$25,2,FALSE)</f>
        <v>0</v>
      </c>
      <c r="AR18" s="3">
        <f>VLOOKUP(ABS(AP18-AR17),Note!$E$1:$F$25,2,FALSE)</f>
        <v>0</v>
      </c>
      <c r="AS18" s="3">
        <f>VLOOKUP(ABS(AP18-AS17),Note!$E$1:$F$25,2,FALSE)</f>
        <v>0</v>
      </c>
      <c r="AT18" s="3">
        <f>VLOOKUP(ABS(AP18-AT17),Note!$E$1:$F$25,2,FALSE)</f>
        <v>0</v>
      </c>
      <c r="AU18">
        <f t="shared" ref="AU18:AU20" si="30">AP18</f>
        <v>0</v>
      </c>
      <c r="AV18" s="3">
        <f>VLOOKUP(ABS(AU18-AV17),Note!$E$1:$F$25,2,FALSE)</f>
        <v>0</v>
      </c>
      <c r="AW18" s="3">
        <f>VLOOKUP(ABS(AU18-AW17),Note!$E$1:$F$25,2,FALSE)</f>
        <v>1</v>
      </c>
      <c r="AX18" s="3">
        <f>VLOOKUP(ABS(AU18-AX17),Note!$E$1:$F$25,2,FALSE)</f>
        <v>0</v>
      </c>
      <c r="AY18" s="3">
        <f>VLOOKUP(ABS(AU18-AY17),Note!$E$1:$F$25,2,FALSE)</f>
        <v>0</v>
      </c>
      <c r="AZ18">
        <f t="shared" ref="AZ18:AZ20" si="31">AU18</f>
        <v>0</v>
      </c>
      <c r="BA18" s="3">
        <f>VLOOKUP(ABS(AZ18-BA17),Note!$E$1:$F$25,2,FALSE)</f>
        <v>0</v>
      </c>
      <c r="BB18" s="3">
        <f>VLOOKUP(ABS(AZ18-BB17),Note!$E$1:$F$25,2,FALSE)</f>
        <v>0</v>
      </c>
      <c r="BC18" s="3">
        <f>VLOOKUP(ABS(AZ18-BC17),Note!$E$1:$F$25,2,FALSE)</f>
        <v>0</v>
      </c>
      <c r="BD18" s="3">
        <f>VLOOKUP(ABS(AZ18-BD17),Note!$E$1:$F$25,2,FALSE)</f>
        <v>0</v>
      </c>
      <c r="BE18">
        <f t="shared" ref="BE18:BE20" si="32">AZ18</f>
        <v>0</v>
      </c>
      <c r="BF18" s="3">
        <f>VLOOKUP(ABS(BE18-BF17),Note!$E$1:$F$25,2,FALSE)</f>
        <v>1</v>
      </c>
      <c r="BG18" s="3">
        <f>VLOOKUP(ABS(BE18-BG17),Note!$E$1:$F$25,2,FALSE)</f>
        <v>0</v>
      </c>
      <c r="BH18" s="3">
        <f>VLOOKUP(ABS(BE18-BH17),Note!$E$1:$F$25,2,FALSE)</f>
        <v>0</v>
      </c>
      <c r="BI18" s="3">
        <f>VLOOKUP(ABS(BE18-BI17),Note!$E$1:$F$25,2,FALSE)</f>
        <v>0</v>
      </c>
    </row>
    <row r="19" spans="1:61">
      <c r="A19" t="str">
        <f>VLOOKUP(まとめ3!$A$1&amp;"m",Chords!$A$2:$D$188,2,FALSE)</f>
        <v>E♭</v>
      </c>
      <c r="B19">
        <f>VLOOKUP(A19,Note!$A$1:$B$26,2,FALSE)</f>
        <v>3</v>
      </c>
      <c r="C19" s="3">
        <f>VLOOKUP(ABS(B19-C17),Note!$E$1:$F$25,2,FALSE)</f>
        <v>0</v>
      </c>
      <c r="D19" s="3">
        <f>VLOOKUP(ABS(B19-D17),Note!$E$1:$F$25,2,FALSE)</f>
        <v>1</v>
      </c>
      <c r="E19" s="3">
        <f>VLOOKUP(ABS(B19-E17),Note!$E$1:$F$25,2,FALSE)</f>
        <v>0</v>
      </c>
      <c r="F19" s="3">
        <f>VLOOKUP(ABS(B19-F17),Note!$E$1:$F$25,2,FALSE)</f>
        <v>0</v>
      </c>
      <c r="G19">
        <f t="shared" si="22"/>
        <v>3</v>
      </c>
      <c r="H19" s="3">
        <f>VLOOKUP(ABS(G19-H17),Note!$E$1:$F$25,2,FALSE)</f>
        <v>0</v>
      </c>
      <c r="I19" s="3">
        <f>VLOOKUP(ABS(G19-I17),Note!$E$1:$F$25,2,FALSE)</f>
        <v>0</v>
      </c>
      <c r="J19" s="3">
        <f>VLOOKUP(ABS(G19-J17),Note!$E$1:$F$25,2,FALSE)</f>
        <v>0</v>
      </c>
      <c r="K19" s="3">
        <f>VLOOKUP(ABS(G19-K17),Note!$E$1:$F$25,2,FALSE)</f>
        <v>0</v>
      </c>
      <c r="L19">
        <f t="shared" si="23"/>
        <v>3</v>
      </c>
      <c r="M19" s="3">
        <f>VLOOKUP(ABS(L19-M17),Note!$E$1:$F$25,2,FALSE)</f>
        <v>1</v>
      </c>
      <c r="N19" s="3">
        <f>VLOOKUP(ABS(L19-N17),Note!$E$1:$F$25,2,FALSE)</f>
        <v>0</v>
      </c>
      <c r="O19" s="3">
        <f>VLOOKUP(ABS(L19-O17),Note!$E$1:$F$25,2,FALSE)</f>
        <v>0</v>
      </c>
      <c r="P19" s="3">
        <f>VLOOKUP(ABS(L19-P17),Note!$E$1:$F$25,2,FALSE)</f>
        <v>0</v>
      </c>
      <c r="Q19">
        <f t="shared" si="24"/>
        <v>3</v>
      </c>
      <c r="R19" s="3">
        <f>VLOOKUP(ABS(Q19-R17),Note!$E$1:$F$25,2,FALSE)</f>
        <v>0</v>
      </c>
      <c r="S19" s="3">
        <f>VLOOKUP(ABS(Q19-S17),Note!$E$1:$F$25,2,FALSE)</f>
        <v>0</v>
      </c>
      <c r="T19" s="3">
        <f>VLOOKUP(ABS(Q19-T17),Note!$E$1:$F$25,2,FALSE)</f>
        <v>0</v>
      </c>
      <c r="U19" s="3">
        <f>VLOOKUP(ABS(Q19-U17),Note!$E$1:$F$25,2,FALSE)</f>
        <v>0</v>
      </c>
      <c r="V19">
        <f t="shared" si="25"/>
        <v>3</v>
      </c>
      <c r="W19" s="3">
        <f>VLOOKUP(ABS(V19-W17),Note!$E$1:$F$25,2,FALSE)</f>
        <v>1</v>
      </c>
      <c r="X19" s="3">
        <f>VLOOKUP(ABS(V19-X17),Note!$E$1:$F$25,2,FALSE)</f>
        <v>0</v>
      </c>
      <c r="Y19" s="3">
        <f>VLOOKUP(ABS(V19-Y17),Note!$E$1:$F$25,2,FALSE)</f>
        <v>0</v>
      </c>
      <c r="Z19" s="3">
        <f>VLOOKUP(ABS(V19-Z17),Note!$E$1:$F$25,2,FALSE)</f>
        <v>1</v>
      </c>
      <c r="AA19">
        <f t="shared" si="26"/>
        <v>3</v>
      </c>
      <c r="AB19" s="3">
        <f>VLOOKUP(ABS(AA19-AB17),Note!$E$1:$F$25,2,FALSE)</f>
        <v>0</v>
      </c>
      <c r="AC19" s="3">
        <f>VLOOKUP(ABS(AA19-AC17),Note!$E$1:$F$25,2,FALSE)</f>
        <v>0</v>
      </c>
      <c r="AD19" s="3">
        <f>VLOOKUP(ABS(AA19-AD17),Note!$E$1:$F$25,2,FALSE)</f>
        <v>0</v>
      </c>
      <c r="AE19" s="3">
        <f>VLOOKUP(ABS(AA19-AE17),Note!$E$1:$F$25,2,FALSE)</f>
        <v>0</v>
      </c>
      <c r="AF19">
        <f t="shared" si="27"/>
        <v>3</v>
      </c>
      <c r="AG19" s="3">
        <f>VLOOKUP(ABS(AF19-AG17),Note!$E$1:$F$25,2,FALSE)</f>
        <v>0</v>
      </c>
      <c r="AH19" s="3">
        <f>VLOOKUP(ABS(AF19-AH17),Note!$E$1:$F$25,2,FALSE)</f>
        <v>0</v>
      </c>
      <c r="AI19" s="3">
        <f>VLOOKUP(ABS(AF19-AI17),Note!$E$1:$F$25,2,FALSE)</f>
        <v>0</v>
      </c>
      <c r="AJ19" s="3">
        <f>VLOOKUP(ABS(AF19-AJ17),Note!$E$1:$F$25,2,FALSE)</f>
        <v>1</v>
      </c>
      <c r="AK19">
        <f t="shared" si="28"/>
        <v>3</v>
      </c>
      <c r="AL19" s="3">
        <f>VLOOKUP(ABS(AK19-AL17),Note!$E$1:$F$25,2,FALSE)</f>
        <v>0</v>
      </c>
      <c r="AM19" s="3">
        <f>VLOOKUP(ABS(AK19-AM17),Note!$E$1:$F$25,2,FALSE)</f>
        <v>0</v>
      </c>
      <c r="AN19" s="3">
        <f>VLOOKUP(ABS(AK19-AN17),Note!$E$1:$F$25,2,FALSE)</f>
        <v>0</v>
      </c>
      <c r="AO19" s="3">
        <f>VLOOKUP(ABS(AK19-AO17),Note!$E$1:$F$25,2,FALSE)</f>
        <v>0</v>
      </c>
      <c r="AP19">
        <f t="shared" si="29"/>
        <v>3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1</v>
      </c>
      <c r="AT19" s="3">
        <f>VLOOKUP(ABS(AP19-AT17),Note!$E$1:$F$25,2,FALSE)</f>
        <v>0</v>
      </c>
      <c r="AU19">
        <f t="shared" si="30"/>
        <v>3</v>
      </c>
      <c r="AV19" s="3">
        <f>VLOOKUP(ABS(AU19-AV17),Note!$E$1:$F$25,2,FALSE)</f>
        <v>0</v>
      </c>
      <c r="AW19" s="3">
        <f>VLOOKUP(ABS(AU19-AW17),Note!$E$1:$F$25,2,FALSE)</f>
        <v>0</v>
      </c>
      <c r="AX19" s="3">
        <f>VLOOKUP(ABS(AU19-AX17),Note!$E$1:$F$25,2,FALSE)</f>
        <v>0</v>
      </c>
      <c r="AY19" s="3">
        <f>VLOOKUP(ABS(AU19-AY17),Note!$E$1:$F$25,2,FALSE)</f>
        <v>0</v>
      </c>
      <c r="AZ19">
        <f t="shared" si="31"/>
        <v>3</v>
      </c>
      <c r="BA19" s="3">
        <f>VLOOKUP(ABS(AZ19-BA17),Note!$E$1:$F$25,2,FALSE)</f>
        <v>0</v>
      </c>
      <c r="BB19" s="3">
        <f>VLOOKUP(ABS(AZ19-BB17),Note!$E$1:$F$25,2,FALSE)</f>
        <v>1</v>
      </c>
      <c r="BC19" s="3">
        <f>VLOOKUP(ABS(AZ19-BC17),Note!$E$1:$F$25,2,FALSE)</f>
        <v>1</v>
      </c>
      <c r="BD19" s="3">
        <f>VLOOKUP(ABS(AZ19-BD17),Note!$E$1:$F$25,2,FALSE)</f>
        <v>0</v>
      </c>
      <c r="BE19">
        <f t="shared" si="32"/>
        <v>3</v>
      </c>
      <c r="BF19" s="3">
        <f>VLOOKUP(ABS(BE19-BF17),Note!$E$1:$F$25,2,FALSE)</f>
        <v>0</v>
      </c>
      <c r="BG19" s="3">
        <f>VLOOKUP(ABS(BE19-BG17),Note!$E$1:$F$25,2,FALSE)</f>
        <v>0</v>
      </c>
      <c r="BH19" s="3">
        <f>VLOOKUP(ABS(BE19-BH17),Note!$E$1:$F$25,2,FALSE)</f>
        <v>0</v>
      </c>
      <c r="BI19" s="3">
        <f>VLOOKUP(ABS(BE19-BI17),Note!$E$1:$F$25,2,FALSE)</f>
        <v>0</v>
      </c>
    </row>
    <row r="20" spans="1:61">
      <c r="A20" t="str">
        <f>VLOOKUP(まとめ3!$A$1&amp;"m",Chords!$A$2:$D$188,3,FALSE)</f>
        <v>G</v>
      </c>
      <c r="B20">
        <f>VLOOKUP(A20,Note!$A$1:$B$26,2,FALSE)</f>
        <v>7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1</v>
      </c>
      <c r="F20" s="3">
        <f>VLOOKUP(ABS(B20-F17),Note!$E$1:$F$25,2,FALSE)</f>
        <v>0</v>
      </c>
      <c r="G20">
        <f t="shared" si="22"/>
        <v>7</v>
      </c>
      <c r="H20" s="3">
        <f>VLOOKUP(ABS(G20-H17),Note!$E$1:$F$25,2,FALSE)</f>
        <v>0</v>
      </c>
      <c r="I20" s="3">
        <f>VLOOKUP(ABS(G20-I17),Note!$E$1:$F$25,2,FALSE)</f>
        <v>0</v>
      </c>
      <c r="J20" s="3">
        <f>VLOOKUP(ABS(G20-J17),Note!$E$1:$F$25,2,FALSE)</f>
        <v>0</v>
      </c>
      <c r="K20" s="3">
        <f>VLOOKUP(ABS(G20-K17),Note!$E$1:$F$25,2,FALSE)</f>
        <v>0</v>
      </c>
      <c r="L20">
        <f t="shared" si="23"/>
        <v>7</v>
      </c>
      <c r="M20" s="3">
        <f>VLOOKUP(ABS(L20-M17),Note!$E$1:$F$25,2,FALSE)</f>
        <v>0</v>
      </c>
      <c r="N20" s="3">
        <f>VLOOKUP(ABS(L20-N17),Note!$E$1:$F$25,2,FALSE)</f>
        <v>1</v>
      </c>
      <c r="O20" s="3">
        <f>VLOOKUP(ABS(L20-O17),Note!$E$1:$F$25,2,FALSE)</f>
        <v>1</v>
      </c>
      <c r="P20" s="3">
        <f>VLOOKUP(ABS(L20-P17),Note!$E$1:$F$25,2,FALSE)</f>
        <v>0</v>
      </c>
      <c r="Q20">
        <f t="shared" si="24"/>
        <v>7</v>
      </c>
      <c r="R20" s="3">
        <f>VLOOKUP(ABS(Q20-R17),Note!$E$1:$F$25,2,FALSE)</f>
        <v>0</v>
      </c>
      <c r="S20" s="3">
        <f>VLOOKUP(ABS(Q20-S17),Note!$E$1:$F$25,2,FALSE)</f>
        <v>0</v>
      </c>
      <c r="T20" s="3">
        <f>VLOOKUP(ABS(Q20-T17),Note!$E$1:$F$25,2,FALSE)</f>
        <v>0</v>
      </c>
      <c r="U20" s="3">
        <f>VLOOKUP(ABS(Q20-U17),Note!$E$1:$F$25,2,FALSE)</f>
        <v>0</v>
      </c>
      <c r="V20">
        <f t="shared" si="25"/>
        <v>7</v>
      </c>
      <c r="W20" s="3">
        <f>VLOOKUP(ABS(V20-W17),Note!$E$1:$F$25,2,FALSE)</f>
        <v>0</v>
      </c>
      <c r="X20" s="3">
        <f>VLOOKUP(ABS(V20-X17),Note!$E$1:$F$25,2,FALSE)</f>
        <v>1</v>
      </c>
      <c r="Y20" s="3">
        <f>VLOOKUP(ABS(V20-Y17),Note!$E$1:$F$25,2,FALSE)</f>
        <v>0</v>
      </c>
      <c r="Z20" s="3">
        <f>VLOOKUP(ABS(V20-Z17),Note!$E$1:$F$25,2,FALSE)</f>
        <v>0</v>
      </c>
      <c r="AA20">
        <f t="shared" si="26"/>
        <v>7</v>
      </c>
      <c r="AB20" s="3">
        <f>VLOOKUP(ABS(AA20-AB17),Note!$E$1:$F$25,2,FALSE)</f>
        <v>0</v>
      </c>
      <c r="AC20" s="3">
        <f>VLOOKUP(ABS(AA20-AC17),Note!$E$1:$F$25,2,FALSE)</f>
        <v>0</v>
      </c>
      <c r="AD20" s="3">
        <f>VLOOKUP(ABS(AA20-AD17),Note!$E$1:$F$25,2,FALSE)</f>
        <v>0</v>
      </c>
      <c r="AE20" s="3">
        <f>VLOOKUP(ABS(AA20-AE17),Note!$E$1:$F$25,2,FALSE)</f>
        <v>0</v>
      </c>
      <c r="AF20">
        <f t="shared" si="27"/>
        <v>7</v>
      </c>
      <c r="AG20" s="3">
        <f>VLOOKUP(ABS(AF20-AG17),Note!$E$1:$F$25,2,FALSE)</f>
        <v>1</v>
      </c>
      <c r="AH20" s="3">
        <f>VLOOKUP(ABS(AF20-AH17),Note!$E$1:$F$25,2,FALSE)</f>
        <v>0</v>
      </c>
      <c r="AI20" s="3">
        <f>VLOOKUP(ABS(AF20-AI17),Note!$E$1:$F$25,2,FALSE)</f>
        <v>0</v>
      </c>
      <c r="AJ20" s="3">
        <f>VLOOKUP(ABS(AF20-AJ17),Note!$E$1:$F$25,2,FALSE)</f>
        <v>0</v>
      </c>
      <c r="AK20">
        <f t="shared" si="28"/>
        <v>7</v>
      </c>
      <c r="AL20" s="3">
        <f>VLOOKUP(ABS(AK20-AL17),Note!$E$1:$F$25,2,FALSE)</f>
        <v>0</v>
      </c>
      <c r="AM20" s="3">
        <f>VLOOKUP(ABS(AK20-AM17),Note!$E$1:$F$25,2,FALSE)</f>
        <v>0</v>
      </c>
      <c r="AN20" s="3">
        <f>VLOOKUP(ABS(AK20-AN17),Note!$E$1:$F$25,2,FALSE)</f>
        <v>0</v>
      </c>
      <c r="AO20" s="3">
        <f>VLOOKUP(ABS(AK20-AO17),Note!$E$1:$F$25,2,FALSE)</f>
        <v>0</v>
      </c>
      <c r="AP20">
        <f t="shared" si="29"/>
        <v>7</v>
      </c>
      <c r="AQ20" s="3">
        <f>VLOOKUP(ABS(AP20-AQ17),Note!$E$1:$F$25,2,FALSE)</f>
        <v>1</v>
      </c>
      <c r="AR20" s="3">
        <f>VLOOKUP(ABS(AP20-AR17),Note!$E$1:$F$25,2,FALSE)</f>
        <v>0</v>
      </c>
      <c r="AS20" s="3">
        <f>VLOOKUP(ABS(AP20-AS17),Note!$E$1:$F$25,2,FALSE)</f>
        <v>0</v>
      </c>
      <c r="AT20" s="3">
        <f>VLOOKUP(ABS(AP20-AT17),Note!$E$1:$F$25,2,FALSE)</f>
        <v>1</v>
      </c>
      <c r="AU20">
        <f t="shared" si="30"/>
        <v>7</v>
      </c>
      <c r="AV20" s="3">
        <f>VLOOKUP(ABS(AU20-AV17),Note!$E$1:$F$25,2,FALSE)</f>
        <v>0</v>
      </c>
      <c r="AW20" s="3">
        <f>VLOOKUP(ABS(AU20-AW17),Note!$E$1:$F$25,2,FALSE)</f>
        <v>0</v>
      </c>
      <c r="AX20" s="3">
        <f>VLOOKUP(ABS(AU20-AX17),Note!$E$1:$F$25,2,FALSE)</f>
        <v>0</v>
      </c>
      <c r="AY20" s="3">
        <f>VLOOKUP(ABS(AU20-AY17),Note!$E$1:$F$25,2,FALSE)</f>
        <v>0</v>
      </c>
      <c r="AZ20">
        <f t="shared" si="31"/>
        <v>7</v>
      </c>
      <c r="BA20" s="3">
        <f>VLOOKUP(ABS(AZ20-BA17),Note!$E$1:$F$25,2,FALSE)</f>
        <v>0</v>
      </c>
      <c r="BB20" s="3">
        <f>VLOOKUP(ABS(AZ20-BB17),Note!$E$1:$F$25,2,FALSE)</f>
        <v>0</v>
      </c>
      <c r="BC20" s="3">
        <f>VLOOKUP(ABS(AZ20-BC17),Note!$E$1:$F$25,2,FALSE)</f>
        <v>0</v>
      </c>
      <c r="BD20" s="3">
        <f>VLOOKUP(ABS(AZ20-BD17),Note!$E$1:$F$25,2,FALSE)</f>
        <v>1</v>
      </c>
      <c r="BE20">
        <f t="shared" si="32"/>
        <v>7</v>
      </c>
      <c r="BF20" s="3">
        <f>VLOOKUP(ABS(BE20-BF17),Note!$E$1:$F$25,2,FALSE)</f>
        <v>0</v>
      </c>
      <c r="BG20" s="3">
        <f>VLOOKUP(ABS(BE20-BG17),Note!$E$1:$F$25,2,FALSE)</f>
        <v>0</v>
      </c>
      <c r="BH20" s="3">
        <f>VLOOKUP(ABS(BE20-BH17),Note!$E$1:$F$25,2,FALSE)</f>
        <v>0</v>
      </c>
      <c r="BI20" s="3">
        <f>VLOOKUP(ABS(BE20-BI17),Note!$E$1:$F$25,2,FALSE)</f>
        <v>0</v>
      </c>
    </row>
    <row r="21" spans="4:59">
      <c r="D21">
        <f>SUM(C18:C20,D18:D20,E18:E20,F18:F20)</f>
        <v>2</v>
      </c>
      <c r="I21">
        <f>SUM(H18:H20,I18:I20,J18:J20,K18:K20)</f>
        <v>2</v>
      </c>
      <c r="N21">
        <f>SUM(M18:M20,N18:N20,O18:O20,P18:P20)</f>
        <v>3</v>
      </c>
      <c r="S21">
        <f>SUM(R18:R20,S18:S20,T18:T20,U18:U20)</f>
        <v>1</v>
      </c>
      <c r="X21">
        <f>SUM(W18:W20,X18:X20,Y18:Y20,Z18:Z20)</f>
        <v>3</v>
      </c>
      <c r="AC21">
        <f>SUM(AB18:AB20,AC18:AC20,AD18:AD20,AE18:AE20)</f>
        <v>1</v>
      </c>
      <c r="AH21">
        <f>SUM(AG18:AG20,AH18:AH20,AI18:AI20,AJ18:AJ20)</f>
        <v>2</v>
      </c>
      <c r="AM21">
        <f>SUM(AL18:AL20,AM18:AM20,AN18:AN20,AO18:AO20)</f>
        <v>2</v>
      </c>
      <c r="AR21">
        <f>SUM(AQ18:AQ20,AR18:AR20,AS18:AS20,AT18:AT20)</f>
        <v>3</v>
      </c>
      <c r="AW21">
        <f>SUM(AV18:AV20,AW18:AW20,AX18:AX20,AY18:AY20)</f>
        <v>1</v>
      </c>
      <c r="BB21">
        <f>SUM(BA18:BA20,BB18:BB20,BC18:BC20,BD18:BD20)</f>
        <v>3</v>
      </c>
      <c r="BG21">
        <f>SUM(BF18:BF20,BG18:BG20,BH18:BH20,BI18:BI20)</f>
        <v>1</v>
      </c>
    </row>
    <row r="22" spans="1:61">
      <c r="A22" s="1" t="str">
        <f>D28&amp;I28&amp;N28&amp;S28&amp;X28&amp;AC28&amp;AH28&amp;AM28&amp;AR28&amp;AW28&amp;BB28&amp;BG28</f>
        <v>041231313123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393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3:61">
      <c r="C23" t="s">
        <v>0</v>
      </c>
      <c r="D23" t="s">
        <v>42</v>
      </c>
      <c r="E23" t="s">
        <v>8</v>
      </c>
      <c r="F23" t="s">
        <v>11</v>
      </c>
      <c r="H23" t="s">
        <v>38</v>
      </c>
      <c r="I23" t="s">
        <v>5</v>
      </c>
      <c r="J23" t="s">
        <v>49</v>
      </c>
      <c r="K23" t="s">
        <v>12</v>
      </c>
      <c r="M23" t="s">
        <v>3</v>
      </c>
      <c r="N23" t="s">
        <v>6</v>
      </c>
      <c r="O23" t="s">
        <v>10</v>
      </c>
      <c r="P23" t="s">
        <v>0</v>
      </c>
      <c r="R23" t="s">
        <v>42</v>
      </c>
      <c r="S23" t="s">
        <v>47</v>
      </c>
      <c r="T23" t="s">
        <v>11</v>
      </c>
      <c r="U23" t="s">
        <v>39</v>
      </c>
      <c r="W23" t="s">
        <v>5</v>
      </c>
      <c r="X23" t="s">
        <v>8</v>
      </c>
      <c r="Y23" t="s">
        <v>12</v>
      </c>
      <c r="Z23" t="s">
        <v>3</v>
      </c>
      <c r="AB23" t="s">
        <v>6</v>
      </c>
      <c r="AC23" t="s">
        <v>50</v>
      </c>
      <c r="AD23" t="s">
        <v>0</v>
      </c>
      <c r="AE23" t="s">
        <v>42</v>
      </c>
      <c r="AG23" t="s">
        <v>45</v>
      </c>
      <c r="AH23" t="s">
        <v>10</v>
      </c>
      <c r="AI23" t="s">
        <v>38</v>
      </c>
      <c r="AJ23" t="s">
        <v>5</v>
      </c>
      <c r="AL23" t="s">
        <v>8</v>
      </c>
      <c r="AM23" t="s">
        <v>11</v>
      </c>
      <c r="AN23" t="s">
        <v>3</v>
      </c>
      <c r="AO23" t="s">
        <v>6</v>
      </c>
      <c r="AQ23" t="s">
        <v>50</v>
      </c>
      <c r="AR23" t="s">
        <v>56</v>
      </c>
      <c r="AS23" t="s">
        <v>42</v>
      </c>
      <c r="AT23" t="s">
        <v>47</v>
      </c>
      <c r="AV23" t="s">
        <v>10</v>
      </c>
      <c r="AW23" t="s">
        <v>0</v>
      </c>
      <c r="AX23" t="s">
        <v>5</v>
      </c>
      <c r="AY23" t="s">
        <v>8</v>
      </c>
      <c r="BA23" t="s">
        <v>11</v>
      </c>
      <c r="BB23" t="s">
        <v>39</v>
      </c>
      <c r="BC23" t="s">
        <v>6</v>
      </c>
      <c r="BD23" t="s">
        <v>50</v>
      </c>
      <c r="BF23" t="s">
        <v>12</v>
      </c>
      <c r="BG23" t="s">
        <v>3</v>
      </c>
      <c r="BH23" t="s">
        <v>45</v>
      </c>
      <c r="BI23" t="s">
        <v>10</v>
      </c>
    </row>
    <row r="24" spans="3:61">
      <c r="C24">
        <f>VLOOKUP(C23,Note!$A$1:$B$26,2,FALSE)</f>
        <v>0</v>
      </c>
      <c r="D24">
        <f>VLOOKUP(D23,Note!$A$1:$B$26,2,FALSE)</f>
        <v>3</v>
      </c>
      <c r="E24">
        <f>VLOOKUP(E23,Note!$A$1:$B$26,2,FALSE)</f>
        <v>7</v>
      </c>
      <c r="F24">
        <f>VLOOKUP(F23,Note!$A$1:$B$26,2,FALSE)</f>
        <v>10</v>
      </c>
      <c r="H24">
        <f>VLOOKUP(H23,Note!$A$1:$B$26,2,FALSE)</f>
        <v>1</v>
      </c>
      <c r="I24">
        <f>VLOOKUP(I23,Note!$A$1:$B$26,2,FALSE)</f>
        <v>4</v>
      </c>
      <c r="J24">
        <f>VLOOKUP(J23,Note!$A$1:$B$26,2,FALSE)</f>
        <v>8</v>
      </c>
      <c r="K24">
        <f>VLOOKUP(K23,Note!$A$1:$B$26,2,FALSE)</f>
        <v>11</v>
      </c>
      <c r="M24">
        <f>VLOOKUP(M23,Note!$A$1:$B$26,2,FALSE)</f>
        <v>2</v>
      </c>
      <c r="N24">
        <f>VLOOKUP(N23,Note!$A$1:$B$26,2,FALSE)</f>
        <v>5</v>
      </c>
      <c r="O24">
        <f>VLOOKUP(O23,Note!$A$1:$B$26,2,FALSE)</f>
        <v>9</v>
      </c>
      <c r="P24">
        <f>VLOOKUP(P23,Note!$A$1:$B$26,2,FALSE)</f>
        <v>0</v>
      </c>
      <c r="R24">
        <f>VLOOKUP(R23,Note!$A$1:$B$26,2,FALSE)</f>
        <v>3</v>
      </c>
      <c r="S24">
        <f>VLOOKUP(S23,Note!$A$1:$B$26,2,FALSE)</f>
        <v>6</v>
      </c>
      <c r="T24">
        <f>VLOOKUP(T23,Note!$A$1:$B$26,2,FALSE)</f>
        <v>10</v>
      </c>
      <c r="U24">
        <f>VLOOKUP(U23,Note!$A$1:$B$26,2,FALSE)</f>
        <v>1</v>
      </c>
      <c r="W24">
        <f>VLOOKUP(W23,Note!$A$1:$B$26,2,FALSE)</f>
        <v>4</v>
      </c>
      <c r="X24">
        <f>VLOOKUP(X23,Note!$A$1:$B$26,2,FALSE)</f>
        <v>7</v>
      </c>
      <c r="Y24">
        <f>VLOOKUP(Y23,Note!$A$1:$B$26,2,FALSE)</f>
        <v>11</v>
      </c>
      <c r="Z24">
        <f>VLOOKUP(Z23,Note!$A$1:$B$26,2,FALSE)</f>
        <v>2</v>
      </c>
      <c r="AB24">
        <f>VLOOKUP(AB23,Note!$A$1:$B$26,2,FALSE)</f>
        <v>5</v>
      </c>
      <c r="AC24">
        <f>VLOOKUP(AC23,Note!$A$1:$B$26,2,FALSE)</f>
        <v>8</v>
      </c>
      <c r="AD24">
        <f>VLOOKUP(AD23,Note!$A$1:$B$26,2,FALSE)</f>
        <v>0</v>
      </c>
      <c r="AE24">
        <f>VLOOKUP(AE23,Note!$A$1:$B$26,2,FALSE)</f>
        <v>3</v>
      </c>
      <c r="AG24">
        <f>VLOOKUP(AG23,Note!$A$1:$B$26,2,FALSE)</f>
        <v>6</v>
      </c>
      <c r="AH24">
        <f>VLOOKUP(AH23,Note!$A$1:$B$26,2,FALSE)</f>
        <v>9</v>
      </c>
      <c r="AI24">
        <f>VLOOKUP(AI23,Note!$A$1:$B$26,2,FALSE)</f>
        <v>1</v>
      </c>
      <c r="AJ24">
        <f>VLOOKUP(AJ23,Note!$A$1:$B$26,2,FALSE)</f>
        <v>4</v>
      </c>
      <c r="AL24">
        <f>VLOOKUP(AL23,Note!$A$1:$B$26,2,FALSE)</f>
        <v>7</v>
      </c>
      <c r="AM24">
        <f>VLOOKUP(AM23,Note!$A$1:$B$26,2,FALSE)</f>
        <v>10</v>
      </c>
      <c r="AN24">
        <f>VLOOKUP(AN23,Note!$A$1:$B$26,2,FALSE)</f>
        <v>2</v>
      </c>
      <c r="AO24">
        <f>VLOOKUP(AO23,Note!$A$1:$B$26,2,FALSE)</f>
        <v>5</v>
      </c>
      <c r="AQ24">
        <f>VLOOKUP(AQ23,Note!$A$1:$B$26,2,FALSE)</f>
        <v>8</v>
      </c>
      <c r="AR24">
        <f>VLOOKUP(AR23,Note!$A$1:$B$26,2,FALSE)</f>
        <v>11</v>
      </c>
      <c r="AS24">
        <f>VLOOKUP(AS23,Note!$A$1:$B$26,2,FALSE)</f>
        <v>3</v>
      </c>
      <c r="AT24">
        <f>VLOOKUP(AT23,Note!$A$1:$B$26,2,FALSE)</f>
        <v>6</v>
      </c>
      <c r="AV24">
        <f>VLOOKUP(AV23,Note!$A$1:$B$26,2,FALSE)</f>
        <v>9</v>
      </c>
      <c r="AW24">
        <f>VLOOKUP(AW23,Note!$A$1:$B$26,2,FALSE)</f>
        <v>0</v>
      </c>
      <c r="AX24">
        <f>VLOOKUP(AX23,Note!$A$1:$B$26,2,FALSE)</f>
        <v>4</v>
      </c>
      <c r="AY24">
        <f>VLOOKUP(AY23,Note!$A$1:$B$26,2,FALSE)</f>
        <v>7</v>
      </c>
      <c r="BA24">
        <f>VLOOKUP(BA23,Note!$A$1:$B$26,2,FALSE)</f>
        <v>10</v>
      </c>
      <c r="BB24">
        <f>VLOOKUP(BB23,Note!$A$1:$B$26,2,FALSE)</f>
        <v>1</v>
      </c>
      <c r="BC24">
        <f>VLOOKUP(BC23,Note!$A$1:$B$26,2,FALSE)</f>
        <v>5</v>
      </c>
      <c r="BD24">
        <f>VLOOKUP(BD23,Note!$A$1:$B$26,2,FALSE)</f>
        <v>8</v>
      </c>
      <c r="BF24">
        <f>VLOOKUP(BF23,Note!$A$1:$B$26,2,FALSE)</f>
        <v>11</v>
      </c>
      <c r="BG24">
        <f>VLOOKUP(BG23,Note!$A$1:$B$26,2,FALSE)</f>
        <v>2</v>
      </c>
      <c r="BH24">
        <f>VLOOKUP(BH23,Note!$A$1:$B$26,2,FALSE)</f>
        <v>6</v>
      </c>
      <c r="BI24">
        <f>VLOOKUP(BI23,Note!$A$1:$B$26,2,FALSE)</f>
        <v>9</v>
      </c>
    </row>
    <row r="25" spans="1:61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 s="3">
        <f>VLOOKUP(ABS(B25-F24),Note!$E$1:$F$25,2,FALSE)</f>
        <v>0</v>
      </c>
      <c r="G25">
        <f t="shared" ref="G25:G27" si="33">B25</f>
        <v>0</v>
      </c>
      <c r="H25" s="3">
        <f>VLOOKUP(ABS(G25-H24),Note!$E$1:$F$25,2,FALSE)</f>
        <v>1</v>
      </c>
      <c r="I25" s="3">
        <f>VLOOKUP(ABS(G25-I24),Note!$E$1:$F$25,2,FALSE)</f>
        <v>0</v>
      </c>
      <c r="J25" s="3">
        <f>VLOOKUP(ABS(G25-J24),Note!$E$1:$F$25,2,FALSE)</f>
        <v>0</v>
      </c>
      <c r="K25" s="3">
        <f>VLOOKUP(ABS(G25-K24),Note!$E$1:$F$25,2,FALSE)</f>
        <v>1</v>
      </c>
      <c r="L25">
        <f t="shared" ref="L25:L27" si="34">G25</f>
        <v>0</v>
      </c>
      <c r="M25" s="3">
        <f>VLOOKUP(ABS(L25-M24),Note!$E$1:$F$25,2,FALSE)</f>
        <v>0</v>
      </c>
      <c r="N25" s="3">
        <f>VLOOKUP(ABS(L25-N24),Note!$E$1:$F$25,2,FALSE)</f>
        <v>0</v>
      </c>
      <c r="O25" s="3">
        <f>VLOOKUP(ABS(L25-O24),Note!$E$1:$F$25,2,FALSE)</f>
        <v>0</v>
      </c>
      <c r="P25" s="3">
        <f>VLOOKUP(ABS(L25-P24),Note!$E$1:$F$25,2,FALSE)</f>
        <v>0</v>
      </c>
      <c r="Q25">
        <f t="shared" ref="Q25:Q27" si="35">L25</f>
        <v>0</v>
      </c>
      <c r="R25" s="3">
        <f>VLOOKUP(ABS(Q25-R24),Note!$E$1:$F$25,2,FALSE)</f>
        <v>0</v>
      </c>
      <c r="S25" s="3">
        <f>VLOOKUP(ABS(Q25-S24),Note!$E$1:$F$25,2,FALSE)</f>
        <v>0</v>
      </c>
      <c r="T25" s="3">
        <f>VLOOKUP(ABS(Q25-T24),Note!$E$1:$F$25,2,FALSE)</f>
        <v>0</v>
      </c>
      <c r="U25" s="3">
        <f>VLOOKUP(ABS(Q25-U24),Note!$E$1:$F$25,2,FALSE)</f>
        <v>1</v>
      </c>
      <c r="V25">
        <f t="shared" ref="V25:V27" si="36">Q25</f>
        <v>0</v>
      </c>
      <c r="W25" s="3">
        <f>VLOOKUP(ABS(V25-W24),Note!$E$1:$F$25,2,FALSE)</f>
        <v>0</v>
      </c>
      <c r="X25" s="3">
        <f>VLOOKUP(ABS(V25-X24),Note!$E$1:$F$25,2,FALSE)</f>
        <v>0</v>
      </c>
      <c r="Y25" s="3">
        <f>VLOOKUP(ABS(V25-Y24),Note!$E$1:$F$25,2,FALSE)</f>
        <v>1</v>
      </c>
      <c r="Z25" s="3">
        <f>VLOOKUP(ABS(V25-Z24),Note!$E$1:$F$25,2,FALSE)</f>
        <v>0</v>
      </c>
      <c r="AA25">
        <f t="shared" ref="AA25:AA27" si="37">V25</f>
        <v>0</v>
      </c>
      <c r="AB25" s="3">
        <f>VLOOKUP(ABS(AA25-AB24),Note!$E$1:$F$25,2,FALSE)</f>
        <v>0</v>
      </c>
      <c r="AC25" s="3">
        <f>VLOOKUP(ABS(AA25-AC24),Note!$E$1:$F$25,2,FALSE)</f>
        <v>0</v>
      </c>
      <c r="AD25" s="3">
        <f>VLOOKUP(ABS(AA25-AD24),Note!$E$1:$F$25,2,FALSE)</f>
        <v>0</v>
      </c>
      <c r="AE25" s="3">
        <f>VLOOKUP(ABS(AA25-AE24),Note!$E$1:$F$25,2,FALSE)</f>
        <v>0</v>
      </c>
      <c r="AF25">
        <f t="shared" ref="AF25:AF27" si="38">AA25</f>
        <v>0</v>
      </c>
      <c r="AG25" s="3">
        <f>VLOOKUP(ABS(AF25-AG24),Note!$E$1:$F$25,2,FALSE)</f>
        <v>0</v>
      </c>
      <c r="AH25" s="3">
        <f>VLOOKUP(ABS(AF25-AH24),Note!$E$1:$F$25,2,FALSE)</f>
        <v>0</v>
      </c>
      <c r="AI25" s="3">
        <f>VLOOKUP(ABS(AF25-AI24),Note!$E$1:$F$25,2,FALSE)</f>
        <v>1</v>
      </c>
      <c r="AJ25" s="3">
        <f>VLOOKUP(ABS(AF25-AJ24),Note!$E$1:$F$25,2,FALSE)</f>
        <v>0</v>
      </c>
      <c r="AK25">
        <f t="shared" ref="AK25:AK27" si="39">AF25</f>
        <v>0</v>
      </c>
      <c r="AL25" s="3">
        <f>VLOOKUP(ABS(AK25-AL24),Note!$E$1:$F$25,2,FALSE)</f>
        <v>0</v>
      </c>
      <c r="AM25" s="3">
        <f>VLOOKUP(ABS(AK25-AM24),Note!$E$1:$F$25,2,FALSE)</f>
        <v>0</v>
      </c>
      <c r="AN25" s="3">
        <f>VLOOKUP(ABS(AK25-AN24),Note!$E$1:$F$25,2,FALSE)</f>
        <v>0</v>
      </c>
      <c r="AO25" s="3">
        <f>VLOOKUP(ABS(AK25-AO24),Note!$E$1:$F$25,2,FALSE)</f>
        <v>0</v>
      </c>
      <c r="AP25">
        <f t="shared" ref="AP25:AP27" si="40">AK25</f>
        <v>0</v>
      </c>
      <c r="AQ25" s="3">
        <f>VLOOKUP(ABS(AP25-AQ24),Note!$E$1:$F$25,2,FALSE)</f>
        <v>0</v>
      </c>
      <c r="AR25" s="3">
        <f>VLOOKUP(ABS(AP25-AR24),Note!$E$1:$F$25,2,FALSE)</f>
        <v>1</v>
      </c>
      <c r="AS25" s="3">
        <f>VLOOKUP(ABS(AP25-AS24),Note!$E$1:$F$25,2,FALSE)</f>
        <v>0</v>
      </c>
      <c r="AT25" s="3">
        <f>VLOOKUP(ABS(AP25-AT24),Note!$E$1:$F$25,2,FALSE)</f>
        <v>0</v>
      </c>
      <c r="AU25">
        <f t="shared" ref="AU25:AU27" si="41">AP25</f>
        <v>0</v>
      </c>
      <c r="AV25" s="3">
        <f>VLOOKUP(ABS(AU25-AV24),Note!$E$1:$F$25,2,FALSE)</f>
        <v>0</v>
      </c>
      <c r="AW25" s="3">
        <f>VLOOKUP(ABS(AU25-AW24),Note!$E$1:$F$25,2,FALSE)</f>
        <v>0</v>
      </c>
      <c r="AX25" s="3">
        <f>VLOOKUP(ABS(AU25-AX24),Note!$E$1:$F$25,2,FALSE)</f>
        <v>0</v>
      </c>
      <c r="AY25" s="3">
        <f>VLOOKUP(ABS(AU25-AY24),Note!$E$1:$F$25,2,FALSE)</f>
        <v>0</v>
      </c>
      <c r="AZ25">
        <f t="shared" ref="AZ25:AZ27" si="42">AU25</f>
        <v>0</v>
      </c>
      <c r="BA25" s="3">
        <f>VLOOKUP(ABS(AZ25-BA24),Note!$E$1:$F$25,2,FALSE)</f>
        <v>0</v>
      </c>
      <c r="BB25" s="3">
        <f>VLOOKUP(ABS(AZ25-BB24),Note!$E$1:$F$25,2,FALSE)</f>
        <v>1</v>
      </c>
      <c r="BC25" s="3">
        <f>VLOOKUP(ABS(AZ25-BC24),Note!$E$1:$F$25,2,FALSE)</f>
        <v>0</v>
      </c>
      <c r="BD25" s="3">
        <f>VLOOKUP(ABS(AZ25-BD24),Note!$E$1:$F$25,2,FALSE)</f>
        <v>0</v>
      </c>
      <c r="BE25">
        <f t="shared" ref="BE25:BE27" si="43">AZ25</f>
        <v>0</v>
      </c>
      <c r="BF25" s="3">
        <f>VLOOKUP(ABS(BE25-BF24),Note!$E$1:$F$25,2,FALSE)</f>
        <v>1</v>
      </c>
      <c r="BG25" s="3">
        <f>VLOOKUP(ABS(BE25-BG24),Note!$E$1:$F$25,2,FALSE)</f>
        <v>0</v>
      </c>
      <c r="BH25" s="3">
        <f>VLOOKUP(ABS(BE25-BH24),Note!$E$1:$F$25,2,FALSE)</f>
        <v>0</v>
      </c>
      <c r="BI25" s="3">
        <f>VLOOKUP(ABS(BE25-BI24),Note!$E$1:$F$25,2,FALSE)</f>
        <v>0</v>
      </c>
    </row>
    <row r="26" spans="1:61">
      <c r="A26" t="str">
        <f>VLOOKUP(まとめ3!$A$1&amp;"m",Chords!$A$2:$D$188,2,FALSE)</f>
        <v>E♭</v>
      </c>
      <c r="B26">
        <f>VLOOKUP(A26,Note!$A$1:$B$26,2,FALSE)</f>
        <v>3</v>
      </c>
      <c r="C26" s="3">
        <f>VLOOKUP(ABS(B26-C24),Note!$E$1:$F$25,2,FALSE)</f>
        <v>0</v>
      </c>
      <c r="D26" s="3">
        <f>VLOOKUP(ABS(B26-D24),Note!$E$1:$F$25,2,FALSE)</f>
        <v>0</v>
      </c>
      <c r="E26" s="3">
        <f>VLOOKUP(ABS(B26-E24),Note!$E$1:$F$25,2,FALSE)</f>
        <v>0</v>
      </c>
      <c r="F26" s="3">
        <f>VLOOKUP(ABS(B26-F24),Note!$E$1:$F$25,2,FALSE)</f>
        <v>0</v>
      </c>
      <c r="G26">
        <f t="shared" si="33"/>
        <v>3</v>
      </c>
      <c r="H26" s="3">
        <f>VLOOKUP(ABS(G26-H24),Note!$E$1:$F$25,2,FALSE)</f>
        <v>0</v>
      </c>
      <c r="I26" s="3">
        <f>VLOOKUP(ABS(G26-I24),Note!$E$1:$F$25,2,FALSE)</f>
        <v>1</v>
      </c>
      <c r="J26" s="3">
        <f>VLOOKUP(ABS(G26-J24),Note!$E$1:$F$25,2,FALSE)</f>
        <v>0</v>
      </c>
      <c r="K26" s="3">
        <f>VLOOKUP(ABS(G26-K24),Note!$E$1:$F$25,2,FALSE)</f>
        <v>0</v>
      </c>
      <c r="L26">
        <f t="shared" si="34"/>
        <v>3</v>
      </c>
      <c r="M26" s="3">
        <f>VLOOKUP(ABS(L26-M24),Note!$E$1:$F$25,2,FALSE)</f>
        <v>1</v>
      </c>
      <c r="N26" s="3">
        <f>VLOOKUP(ABS(L26-N24),Note!$E$1:$F$25,2,FALSE)</f>
        <v>0</v>
      </c>
      <c r="O26" s="3">
        <f>VLOOKUP(ABS(L26-O24),Note!$E$1:$F$25,2,FALSE)</f>
        <v>0</v>
      </c>
      <c r="P26" s="3">
        <f>VLOOKUP(ABS(L26-P24),Note!$E$1:$F$25,2,FALSE)</f>
        <v>0</v>
      </c>
      <c r="Q26">
        <f t="shared" si="35"/>
        <v>3</v>
      </c>
      <c r="R26" s="3">
        <f>VLOOKUP(ABS(Q26-R24),Note!$E$1:$F$25,2,FALSE)</f>
        <v>0</v>
      </c>
      <c r="S26" s="3">
        <f>VLOOKUP(ABS(Q26-S24),Note!$E$1:$F$25,2,FALSE)</f>
        <v>0</v>
      </c>
      <c r="T26" s="3">
        <f>VLOOKUP(ABS(Q26-T24),Note!$E$1:$F$25,2,FALSE)</f>
        <v>0</v>
      </c>
      <c r="U26" s="3">
        <f>VLOOKUP(ABS(Q26-U24),Note!$E$1:$F$25,2,FALSE)</f>
        <v>0</v>
      </c>
      <c r="V26">
        <f t="shared" si="36"/>
        <v>3</v>
      </c>
      <c r="W26" s="3">
        <f>VLOOKUP(ABS(V26-W24),Note!$E$1:$F$25,2,FALSE)</f>
        <v>1</v>
      </c>
      <c r="X26" s="3">
        <f>VLOOKUP(ABS(V26-X24),Note!$E$1:$F$25,2,FALSE)</f>
        <v>0</v>
      </c>
      <c r="Y26" s="3">
        <f>VLOOKUP(ABS(V26-Y24),Note!$E$1:$F$25,2,FALSE)</f>
        <v>0</v>
      </c>
      <c r="Z26" s="3">
        <f>VLOOKUP(ABS(V26-Z24),Note!$E$1:$F$25,2,FALSE)</f>
        <v>1</v>
      </c>
      <c r="AA26">
        <f t="shared" si="37"/>
        <v>3</v>
      </c>
      <c r="AB26" s="3">
        <f>VLOOKUP(ABS(AA26-AB24),Note!$E$1:$F$25,2,FALSE)</f>
        <v>0</v>
      </c>
      <c r="AC26" s="3">
        <f>VLOOKUP(ABS(AA26-AC24),Note!$E$1:$F$25,2,FALSE)</f>
        <v>0</v>
      </c>
      <c r="AD26" s="3">
        <f>VLOOKUP(ABS(AA26-AD24),Note!$E$1:$F$25,2,FALSE)</f>
        <v>0</v>
      </c>
      <c r="AE26" s="3">
        <f>VLOOKUP(ABS(AA26-AE24),Note!$E$1:$F$25,2,FALSE)</f>
        <v>0</v>
      </c>
      <c r="AF26">
        <f t="shared" si="38"/>
        <v>3</v>
      </c>
      <c r="AG26" s="3">
        <f>VLOOKUP(ABS(AF26-AG24),Note!$E$1:$F$25,2,FALSE)</f>
        <v>0</v>
      </c>
      <c r="AH26" s="3">
        <f>VLOOKUP(ABS(AF26-AH24),Note!$E$1:$F$25,2,FALSE)</f>
        <v>0</v>
      </c>
      <c r="AI26" s="3">
        <f>VLOOKUP(ABS(AF26-AI24),Note!$E$1:$F$25,2,FALSE)</f>
        <v>0</v>
      </c>
      <c r="AJ26" s="3">
        <f>VLOOKUP(ABS(AF26-AJ24),Note!$E$1:$F$25,2,FALSE)</f>
        <v>1</v>
      </c>
      <c r="AK26">
        <f t="shared" si="39"/>
        <v>3</v>
      </c>
      <c r="AL26" s="3">
        <f>VLOOKUP(ABS(AK26-AL24),Note!$E$1:$F$25,2,FALSE)</f>
        <v>0</v>
      </c>
      <c r="AM26" s="3">
        <f>VLOOKUP(ABS(AK26-AM24),Note!$E$1:$F$25,2,FALSE)</f>
        <v>0</v>
      </c>
      <c r="AN26" s="3">
        <f>VLOOKUP(ABS(AK26-AN24),Note!$E$1:$F$25,2,FALSE)</f>
        <v>1</v>
      </c>
      <c r="AO26" s="3">
        <f>VLOOKUP(ABS(AK26-AO24),Note!$E$1:$F$25,2,FALSE)</f>
        <v>0</v>
      </c>
      <c r="AP26">
        <f t="shared" si="40"/>
        <v>3</v>
      </c>
      <c r="AQ26" s="3">
        <f>VLOOKUP(ABS(AP26-AQ24),Note!$E$1:$F$25,2,FALSE)</f>
        <v>0</v>
      </c>
      <c r="AR26" s="3">
        <f>VLOOKUP(ABS(AP26-AR24),Note!$E$1:$F$25,2,FALSE)</f>
        <v>0</v>
      </c>
      <c r="AS26" s="3">
        <f>VLOOKUP(ABS(AP26-AS24),Note!$E$1:$F$25,2,FALSE)</f>
        <v>0</v>
      </c>
      <c r="AT26" s="3">
        <f>VLOOKUP(ABS(AP26-AT24),Note!$E$1:$F$25,2,FALSE)</f>
        <v>0</v>
      </c>
      <c r="AU26">
        <f t="shared" si="41"/>
        <v>3</v>
      </c>
      <c r="AV26" s="3">
        <f>VLOOKUP(ABS(AU26-AV24),Note!$E$1:$F$25,2,FALSE)</f>
        <v>0</v>
      </c>
      <c r="AW26" s="3">
        <f>VLOOKUP(ABS(AU26-AW24),Note!$E$1:$F$25,2,FALSE)</f>
        <v>0</v>
      </c>
      <c r="AX26" s="3">
        <f>VLOOKUP(ABS(AU26-AX24),Note!$E$1:$F$25,2,FALSE)</f>
        <v>1</v>
      </c>
      <c r="AY26" s="3">
        <f>VLOOKUP(ABS(AU26-AY24),Note!$E$1:$F$25,2,FALSE)</f>
        <v>0</v>
      </c>
      <c r="AZ26">
        <f t="shared" si="42"/>
        <v>3</v>
      </c>
      <c r="BA26" s="3">
        <f>VLOOKUP(ABS(AZ26-BA24),Note!$E$1:$F$25,2,FALSE)</f>
        <v>0</v>
      </c>
      <c r="BB26" s="3">
        <f>VLOOKUP(ABS(AZ26-BB24),Note!$E$1:$F$25,2,FALSE)</f>
        <v>0</v>
      </c>
      <c r="BC26" s="3">
        <f>VLOOKUP(ABS(AZ26-BC24),Note!$E$1:$F$25,2,FALSE)</f>
        <v>0</v>
      </c>
      <c r="BD26" s="3">
        <f>VLOOKUP(ABS(AZ26-BD24),Note!$E$1:$F$25,2,FALSE)</f>
        <v>0</v>
      </c>
      <c r="BE26">
        <f t="shared" si="43"/>
        <v>3</v>
      </c>
      <c r="BF26" s="3">
        <f>VLOOKUP(ABS(BE26-BF24),Note!$E$1:$F$25,2,FALSE)</f>
        <v>0</v>
      </c>
      <c r="BG26" s="3">
        <f>VLOOKUP(ABS(BE26-BG24),Note!$E$1:$F$25,2,FALSE)</f>
        <v>1</v>
      </c>
      <c r="BH26" s="3">
        <f>VLOOKUP(ABS(BE26-BH24),Note!$E$1:$F$25,2,FALSE)</f>
        <v>0</v>
      </c>
      <c r="BI26" s="3">
        <f>VLOOKUP(ABS(BE26-BI24),Note!$E$1:$F$25,2,FALSE)</f>
        <v>0</v>
      </c>
    </row>
    <row r="27" spans="1:61">
      <c r="A27" t="str">
        <f>VLOOKUP(まとめ3!$A$1&amp;"m",Chords!$A$2:$D$188,3,FALSE)</f>
        <v>G</v>
      </c>
      <c r="B27">
        <f>VLOOKUP(A27,Note!$A$1:$B$26,2,FALSE)</f>
        <v>7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0</v>
      </c>
      <c r="F27" s="3">
        <f>VLOOKUP(ABS(B27-F24),Note!$E$1:$F$25,2,FALSE)</f>
        <v>0</v>
      </c>
      <c r="G27">
        <f t="shared" si="33"/>
        <v>7</v>
      </c>
      <c r="H27" s="3">
        <f>VLOOKUP(ABS(G27-H24),Note!$E$1:$F$25,2,FALSE)</f>
        <v>0</v>
      </c>
      <c r="I27" s="3">
        <f>VLOOKUP(ABS(G27-I24),Note!$E$1:$F$25,2,FALSE)</f>
        <v>0</v>
      </c>
      <c r="J27" s="3">
        <f>VLOOKUP(ABS(G27-J24),Note!$E$1:$F$25,2,FALSE)</f>
        <v>1</v>
      </c>
      <c r="K27" s="3">
        <f>VLOOKUP(ABS(G27-K24),Note!$E$1:$F$25,2,FALSE)</f>
        <v>0</v>
      </c>
      <c r="L27">
        <f t="shared" si="34"/>
        <v>7</v>
      </c>
      <c r="M27" s="3">
        <f>VLOOKUP(ABS(L27-M24),Note!$E$1:$F$25,2,FALSE)</f>
        <v>0</v>
      </c>
      <c r="N27" s="3">
        <f>VLOOKUP(ABS(L27-N24),Note!$E$1:$F$25,2,FALSE)</f>
        <v>0</v>
      </c>
      <c r="O27" s="3">
        <f>VLOOKUP(ABS(L27-O24),Note!$E$1:$F$25,2,FALSE)</f>
        <v>0</v>
      </c>
      <c r="P27" s="3">
        <f>VLOOKUP(ABS(L27-P24),Note!$E$1:$F$25,2,FALSE)</f>
        <v>0</v>
      </c>
      <c r="Q27">
        <f t="shared" si="35"/>
        <v>7</v>
      </c>
      <c r="R27" s="3">
        <f>VLOOKUP(ABS(Q27-R24),Note!$E$1:$F$25,2,FALSE)</f>
        <v>0</v>
      </c>
      <c r="S27" s="3">
        <f>VLOOKUP(ABS(Q27-S24),Note!$E$1:$F$25,2,FALSE)</f>
        <v>1</v>
      </c>
      <c r="T27" s="3">
        <f>VLOOKUP(ABS(Q27-T24),Note!$E$1:$F$25,2,FALSE)</f>
        <v>0</v>
      </c>
      <c r="U27" s="3">
        <f>VLOOKUP(ABS(Q27-U24),Note!$E$1:$F$25,2,FALSE)</f>
        <v>0</v>
      </c>
      <c r="V27">
        <f t="shared" si="36"/>
        <v>7</v>
      </c>
      <c r="W27" s="3">
        <f>VLOOKUP(ABS(V27-W24),Note!$E$1:$F$25,2,FALSE)</f>
        <v>0</v>
      </c>
      <c r="X27" s="3">
        <f>VLOOKUP(ABS(V27-X24),Note!$E$1:$F$25,2,FALSE)</f>
        <v>0</v>
      </c>
      <c r="Y27" s="3">
        <f>VLOOKUP(ABS(V27-Y24),Note!$E$1:$F$25,2,FALSE)</f>
        <v>0</v>
      </c>
      <c r="Z27" s="3">
        <f>VLOOKUP(ABS(V27-Z24),Note!$E$1:$F$25,2,FALSE)</f>
        <v>0</v>
      </c>
      <c r="AA27">
        <f t="shared" si="37"/>
        <v>7</v>
      </c>
      <c r="AB27" s="3">
        <f>VLOOKUP(ABS(AA27-AB24),Note!$E$1:$F$25,2,FALSE)</f>
        <v>0</v>
      </c>
      <c r="AC27" s="3">
        <f>VLOOKUP(ABS(AA27-AC24),Note!$E$1:$F$25,2,FALSE)</f>
        <v>1</v>
      </c>
      <c r="AD27" s="3">
        <f>VLOOKUP(ABS(AA27-AD24),Note!$E$1:$F$25,2,FALSE)</f>
        <v>0</v>
      </c>
      <c r="AE27" s="3">
        <f>VLOOKUP(ABS(AA27-AE24),Note!$E$1:$F$25,2,FALSE)</f>
        <v>0</v>
      </c>
      <c r="AF27">
        <f t="shared" si="38"/>
        <v>7</v>
      </c>
      <c r="AG27" s="3">
        <f>VLOOKUP(ABS(AF27-AG24),Note!$E$1:$F$25,2,FALSE)</f>
        <v>1</v>
      </c>
      <c r="AH27" s="3">
        <f>VLOOKUP(ABS(AF27-AH24),Note!$E$1:$F$25,2,FALSE)</f>
        <v>0</v>
      </c>
      <c r="AI27" s="3">
        <f>VLOOKUP(ABS(AF27-AI24),Note!$E$1:$F$25,2,FALSE)</f>
        <v>0</v>
      </c>
      <c r="AJ27" s="3">
        <f>VLOOKUP(ABS(AF27-AJ24),Note!$E$1:$F$25,2,FALSE)</f>
        <v>0</v>
      </c>
      <c r="AK27">
        <f t="shared" si="39"/>
        <v>7</v>
      </c>
      <c r="AL27" s="3">
        <f>VLOOKUP(ABS(AK27-AL24),Note!$E$1:$F$25,2,FALSE)</f>
        <v>0</v>
      </c>
      <c r="AM27" s="3">
        <f>VLOOKUP(ABS(AK27-AM24),Note!$E$1:$F$25,2,FALSE)</f>
        <v>0</v>
      </c>
      <c r="AN27" s="3">
        <f>VLOOKUP(ABS(AK27-AN24),Note!$E$1:$F$25,2,FALSE)</f>
        <v>0</v>
      </c>
      <c r="AO27" s="3">
        <f>VLOOKUP(ABS(AK27-AO24),Note!$E$1:$F$25,2,FALSE)</f>
        <v>0</v>
      </c>
      <c r="AP27">
        <f t="shared" si="40"/>
        <v>7</v>
      </c>
      <c r="AQ27" s="3">
        <f>VLOOKUP(ABS(AP27-AQ24),Note!$E$1:$F$25,2,FALSE)</f>
        <v>1</v>
      </c>
      <c r="AR27" s="3">
        <f>VLOOKUP(ABS(AP27-AR24),Note!$E$1:$F$25,2,FALSE)</f>
        <v>0</v>
      </c>
      <c r="AS27" s="3">
        <f>VLOOKUP(ABS(AP27-AS24),Note!$E$1:$F$25,2,FALSE)</f>
        <v>0</v>
      </c>
      <c r="AT27" s="3">
        <f>VLOOKUP(ABS(AP27-AT24),Note!$E$1:$F$25,2,FALSE)</f>
        <v>1</v>
      </c>
      <c r="AU27">
        <f t="shared" si="41"/>
        <v>7</v>
      </c>
      <c r="AV27" s="3">
        <f>VLOOKUP(ABS(AU27-AV24),Note!$E$1:$F$25,2,FALSE)</f>
        <v>0</v>
      </c>
      <c r="AW27" s="3">
        <f>VLOOKUP(ABS(AU27-AW24),Note!$E$1:$F$25,2,FALSE)</f>
        <v>0</v>
      </c>
      <c r="AX27" s="3">
        <f>VLOOKUP(ABS(AU27-AX24),Note!$E$1:$F$25,2,FALSE)</f>
        <v>0</v>
      </c>
      <c r="AY27" s="3">
        <f>VLOOKUP(ABS(AU27-AY24),Note!$E$1:$F$25,2,FALSE)</f>
        <v>0</v>
      </c>
      <c r="AZ27">
        <f t="shared" si="42"/>
        <v>7</v>
      </c>
      <c r="BA27" s="3">
        <f>VLOOKUP(ABS(AZ27-BA24),Note!$E$1:$F$25,2,FALSE)</f>
        <v>0</v>
      </c>
      <c r="BB27" s="3">
        <f>VLOOKUP(ABS(AZ27-BB24),Note!$E$1:$F$25,2,FALSE)</f>
        <v>0</v>
      </c>
      <c r="BC27" s="3">
        <f>VLOOKUP(ABS(AZ27-BC24),Note!$E$1:$F$25,2,FALSE)</f>
        <v>0</v>
      </c>
      <c r="BD27" s="3">
        <f>VLOOKUP(ABS(AZ27-BD24),Note!$E$1:$F$25,2,FALSE)</f>
        <v>1</v>
      </c>
      <c r="BE27">
        <f t="shared" si="43"/>
        <v>7</v>
      </c>
      <c r="BF27" s="3">
        <f>VLOOKUP(ABS(BE27-BF24),Note!$E$1:$F$25,2,FALSE)</f>
        <v>0</v>
      </c>
      <c r="BG27" s="3">
        <f>VLOOKUP(ABS(BE27-BG24),Note!$E$1:$F$25,2,FALSE)</f>
        <v>0</v>
      </c>
      <c r="BH27" s="3">
        <f>VLOOKUP(ABS(BE27-BH24),Note!$E$1:$F$25,2,FALSE)</f>
        <v>1</v>
      </c>
      <c r="BI27" s="3">
        <f>VLOOKUP(ABS(BE27-BI24),Note!$E$1:$F$25,2,FALSE)</f>
        <v>0</v>
      </c>
    </row>
    <row r="28" spans="4:59">
      <c r="D28">
        <f>SUM(C25:C27,D25:D27,E25:E27,F25:F27)</f>
        <v>0</v>
      </c>
      <c r="I28">
        <f>SUM(H25:H27,I25:I27,J25:J27,K25:K27)</f>
        <v>4</v>
      </c>
      <c r="N28">
        <f>SUM(M25:M27,N25:N27,O25:O27,P25:P27)</f>
        <v>1</v>
      </c>
      <c r="S28">
        <f>SUM(R25:R27,S25:S27,T25:T27,U25:U27)</f>
        <v>2</v>
      </c>
      <c r="X28">
        <f>SUM(W25:W27,X25:X27,Y25:Y27,Z25:Z27)</f>
        <v>3</v>
      </c>
      <c r="AC28">
        <f>SUM(AB25:AB27,AC25:AC27,AD25:AD27,AE25:AE27)</f>
        <v>1</v>
      </c>
      <c r="AH28">
        <f>SUM(AG25:AG27,AH25:AH27,AI25:AI27,AJ25:AJ27)</f>
        <v>3</v>
      </c>
      <c r="AM28">
        <f>SUM(AL25:AL27,AM25:AM27,AN25:AN27,AO25:AO27)</f>
        <v>1</v>
      </c>
      <c r="AR28">
        <f>SUM(AQ25:AQ27,AR25:AR27,AS25:AS27,AT25:AT27)</f>
        <v>3</v>
      </c>
      <c r="AW28">
        <f>SUM(AV25:AV27,AW25:AW27,AX25:AX27,AY25:AY27)</f>
        <v>1</v>
      </c>
      <c r="BB28">
        <f>SUM(BA25:BA27,BB25:BB27,BC25:BC27,BD25:BD27)</f>
        <v>2</v>
      </c>
      <c r="BG28">
        <f>SUM(BF25:BF27,BG25:BG27,BH25:BH27,BI25:BI27)</f>
        <v>3</v>
      </c>
    </row>
    <row r="29" spans="1:61">
      <c r="A29" s="1" t="str">
        <f>D35&amp;I35&amp;N35&amp;S35&amp;X35&amp;AC35&amp;AH35&amp;AM35&amp;AR35&amp;AW35&amp;BB35&amp;BG35</f>
        <v>132222214032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394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3:61">
      <c r="C30" t="s">
        <v>0</v>
      </c>
      <c r="D30" t="s">
        <v>42</v>
      </c>
      <c r="E30" t="s">
        <v>47</v>
      </c>
      <c r="F30" t="s">
        <v>11</v>
      </c>
      <c r="H30" t="s">
        <v>38</v>
      </c>
      <c r="I30" t="s">
        <v>5</v>
      </c>
      <c r="J30" t="s">
        <v>8</v>
      </c>
      <c r="K30" t="s">
        <v>12</v>
      </c>
      <c r="M30" t="s">
        <v>3</v>
      </c>
      <c r="N30" t="s">
        <v>6</v>
      </c>
      <c r="O30" t="s">
        <v>50</v>
      </c>
      <c r="P30" t="s">
        <v>0</v>
      </c>
      <c r="R30" t="s">
        <v>42</v>
      </c>
      <c r="S30" t="s">
        <v>47</v>
      </c>
      <c r="T30" t="s">
        <v>10</v>
      </c>
      <c r="U30" t="s">
        <v>39</v>
      </c>
      <c r="W30" t="s">
        <v>5</v>
      </c>
      <c r="X30" t="s">
        <v>8</v>
      </c>
      <c r="Y30" t="s">
        <v>11</v>
      </c>
      <c r="Z30" t="s">
        <v>3</v>
      </c>
      <c r="AB30" t="s">
        <v>6</v>
      </c>
      <c r="AC30" t="s">
        <v>50</v>
      </c>
      <c r="AD30" t="s">
        <v>56</v>
      </c>
      <c r="AE30" t="s">
        <v>42</v>
      </c>
      <c r="AG30" t="s">
        <v>45</v>
      </c>
      <c r="AH30" t="s">
        <v>10</v>
      </c>
      <c r="AI30" t="s">
        <v>0</v>
      </c>
      <c r="AJ30" t="s">
        <v>5</v>
      </c>
      <c r="AL30" t="s">
        <v>8</v>
      </c>
      <c r="AM30" t="s">
        <v>11</v>
      </c>
      <c r="AN30" t="s">
        <v>39</v>
      </c>
      <c r="AO30" t="s">
        <v>6</v>
      </c>
      <c r="AQ30" t="s">
        <v>49</v>
      </c>
      <c r="AR30" t="s">
        <v>12</v>
      </c>
      <c r="AS30" t="s">
        <v>3</v>
      </c>
      <c r="AT30" t="s">
        <v>45</v>
      </c>
      <c r="AV30" t="s">
        <v>10</v>
      </c>
      <c r="AW30" t="s">
        <v>0</v>
      </c>
      <c r="AX30" t="s">
        <v>42</v>
      </c>
      <c r="AY30" t="s">
        <v>8</v>
      </c>
      <c r="BA30" t="s">
        <v>11</v>
      </c>
      <c r="BB30" t="s">
        <v>39</v>
      </c>
      <c r="BC30" t="s">
        <v>5</v>
      </c>
      <c r="BD30" t="s">
        <v>50</v>
      </c>
      <c r="BF30" t="s">
        <v>12</v>
      </c>
      <c r="BG30" t="s">
        <v>3</v>
      </c>
      <c r="BH30" t="s">
        <v>6</v>
      </c>
      <c r="BI30" t="s">
        <v>10</v>
      </c>
    </row>
    <row r="31" spans="3:61">
      <c r="C31">
        <f>VLOOKUP(C30,Note!$A$1:$B$26,2,FALSE)</f>
        <v>0</v>
      </c>
      <c r="D31">
        <f>VLOOKUP(D30,Note!$A$1:$B$26,2,FALSE)</f>
        <v>3</v>
      </c>
      <c r="E31">
        <f>VLOOKUP(E30,Note!$A$1:$B$26,2,FALSE)</f>
        <v>6</v>
      </c>
      <c r="F31">
        <f>VLOOKUP(F30,Note!$A$1:$B$26,2,FALSE)</f>
        <v>10</v>
      </c>
      <c r="H31">
        <f>VLOOKUP(H30,Note!$A$1:$B$26,2,FALSE)</f>
        <v>1</v>
      </c>
      <c r="I31">
        <f>VLOOKUP(I30,Note!$A$1:$B$26,2,FALSE)</f>
        <v>4</v>
      </c>
      <c r="J31">
        <f>VLOOKUP(J30,Note!$A$1:$B$26,2,FALSE)</f>
        <v>7</v>
      </c>
      <c r="K31">
        <f>VLOOKUP(K30,Note!$A$1:$B$26,2,FALSE)</f>
        <v>11</v>
      </c>
      <c r="M31">
        <f>VLOOKUP(M30,Note!$A$1:$B$26,2,FALSE)</f>
        <v>2</v>
      </c>
      <c r="N31">
        <f>VLOOKUP(N30,Note!$A$1:$B$26,2,FALSE)</f>
        <v>5</v>
      </c>
      <c r="O31">
        <f>VLOOKUP(O30,Note!$A$1:$B$26,2,FALSE)</f>
        <v>8</v>
      </c>
      <c r="P31">
        <f>VLOOKUP(P30,Note!$A$1:$B$26,2,FALSE)</f>
        <v>0</v>
      </c>
      <c r="R31">
        <f>VLOOKUP(R30,Note!$A$1:$B$26,2,FALSE)</f>
        <v>3</v>
      </c>
      <c r="S31">
        <f>VLOOKUP(S30,Note!$A$1:$B$26,2,FALSE)</f>
        <v>6</v>
      </c>
      <c r="T31">
        <f>VLOOKUP(T30,Note!$A$1:$B$26,2,FALSE)</f>
        <v>9</v>
      </c>
      <c r="U31">
        <f>VLOOKUP(U30,Note!$A$1:$B$26,2,FALSE)</f>
        <v>1</v>
      </c>
      <c r="W31">
        <f>VLOOKUP(W30,Note!$A$1:$B$26,2,FALSE)</f>
        <v>4</v>
      </c>
      <c r="X31">
        <f>VLOOKUP(X30,Note!$A$1:$B$26,2,FALSE)</f>
        <v>7</v>
      </c>
      <c r="Y31">
        <f>VLOOKUP(Y30,Note!$A$1:$B$26,2,FALSE)</f>
        <v>10</v>
      </c>
      <c r="Z31">
        <f>VLOOKUP(Z30,Note!$A$1:$B$26,2,FALSE)</f>
        <v>2</v>
      </c>
      <c r="AB31">
        <f>VLOOKUP(AB30,Note!$A$1:$B$26,2,FALSE)</f>
        <v>5</v>
      </c>
      <c r="AC31">
        <f>VLOOKUP(AC30,Note!$A$1:$B$26,2,FALSE)</f>
        <v>8</v>
      </c>
      <c r="AD31">
        <f>VLOOKUP(AD30,Note!$A$1:$B$26,2,FALSE)</f>
        <v>11</v>
      </c>
      <c r="AE31">
        <f>VLOOKUP(AE30,Note!$A$1:$B$26,2,FALSE)</f>
        <v>3</v>
      </c>
      <c r="AG31">
        <f>VLOOKUP(AG30,Note!$A$1:$B$26,2,FALSE)</f>
        <v>6</v>
      </c>
      <c r="AH31">
        <f>VLOOKUP(AH30,Note!$A$1:$B$26,2,FALSE)</f>
        <v>9</v>
      </c>
      <c r="AI31">
        <f>VLOOKUP(AI30,Note!$A$1:$B$26,2,FALSE)</f>
        <v>0</v>
      </c>
      <c r="AJ31">
        <f>VLOOKUP(AJ30,Note!$A$1:$B$26,2,FALSE)</f>
        <v>4</v>
      </c>
      <c r="AL31">
        <f>VLOOKUP(AL30,Note!$A$1:$B$26,2,FALSE)</f>
        <v>7</v>
      </c>
      <c r="AM31">
        <f>VLOOKUP(AM30,Note!$A$1:$B$26,2,FALSE)</f>
        <v>10</v>
      </c>
      <c r="AN31">
        <f>VLOOKUP(AN30,Note!$A$1:$B$26,2,FALSE)</f>
        <v>1</v>
      </c>
      <c r="AO31">
        <f>VLOOKUP(AO30,Note!$A$1:$B$26,2,FALSE)</f>
        <v>5</v>
      </c>
      <c r="AQ31">
        <f>VLOOKUP(AQ30,Note!$A$1:$B$26,2,FALSE)</f>
        <v>8</v>
      </c>
      <c r="AR31">
        <f>VLOOKUP(AR30,Note!$A$1:$B$26,2,FALSE)</f>
        <v>11</v>
      </c>
      <c r="AS31">
        <f>VLOOKUP(AS30,Note!$A$1:$B$26,2,FALSE)</f>
        <v>2</v>
      </c>
      <c r="AT31">
        <f>VLOOKUP(AT30,Note!$A$1:$B$26,2,FALSE)</f>
        <v>6</v>
      </c>
      <c r="AV31">
        <f>VLOOKUP(AV30,Note!$A$1:$B$26,2,FALSE)</f>
        <v>9</v>
      </c>
      <c r="AW31">
        <f>VLOOKUP(AW30,Note!$A$1:$B$26,2,FALSE)</f>
        <v>0</v>
      </c>
      <c r="AX31">
        <f>VLOOKUP(AX30,Note!$A$1:$B$26,2,FALSE)</f>
        <v>3</v>
      </c>
      <c r="AY31">
        <f>VLOOKUP(AY30,Note!$A$1:$B$26,2,FALSE)</f>
        <v>7</v>
      </c>
      <c r="BA31">
        <f>VLOOKUP(BA30,Note!$A$1:$B$26,2,FALSE)</f>
        <v>10</v>
      </c>
      <c r="BB31">
        <f>VLOOKUP(BB30,Note!$A$1:$B$26,2,FALSE)</f>
        <v>1</v>
      </c>
      <c r="BC31">
        <f>VLOOKUP(BC30,Note!$A$1:$B$26,2,FALSE)</f>
        <v>4</v>
      </c>
      <c r="BD31">
        <f>VLOOKUP(BD30,Note!$A$1:$B$26,2,FALSE)</f>
        <v>8</v>
      </c>
      <c r="BF31">
        <f>VLOOKUP(BF30,Note!$A$1:$B$26,2,FALSE)</f>
        <v>11</v>
      </c>
      <c r="BG31">
        <f>VLOOKUP(BG30,Note!$A$1:$B$26,2,FALSE)</f>
        <v>2</v>
      </c>
      <c r="BH31">
        <f>VLOOKUP(BH30,Note!$A$1:$B$26,2,FALSE)</f>
        <v>5</v>
      </c>
      <c r="BI31">
        <f>VLOOKUP(BI30,Note!$A$1:$B$26,2,FALSE)</f>
        <v>9</v>
      </c>
    </row>
    <row r="32" spans="1:61">
      <c r="A32" t="str">
        <f>まとめ3!$A$1</f>
        <v>C</v>
      </c>
      <c r="B32">
        <f>VLOOKUP(A32,Note!$A$1:$B$26,2,FALSE)</f>
        <v>0</v>
      </c>
      <c r="C32" s="3">
        <f>VLOOKUP(ABS(B32-C31),Note!$E$1:$F$25,2,FALSE)</f>
        <v>0</v>
      </c>
      <c r="D32" s="3">
        <f>VLOOKUP(ABS(B32-D31),Note!$E$1:$F$25,2,FALSE)</f>
        <v>0</v>
      </c>
      <c r="E32" s="3">
        <f>VLOOKUP(ABS(B32-E31),Note!$E$1:$F$25,2,FALSE)</f>
        <v>0</v>
      </c>
      <c r="F32" s="3">
        <f>VLOOKUP(ABS(B32-F31),Note!$E$1:$F$25,2,FALSE)</f>
        <v>0</v>
      </c>
      <c r="G32">
        <f t="shared" ref="G32:G34" si="44">B32</f>
        <v>0</v>
      </c>
      <c r="H32" s="3">
        <f>VLOOKUP(ABS(G32-H31),Note!$E$1:$F$25,2,FALSE)</f>
        <v>1</v>
      </c>
      <c r="I32" s="3">
        <f>VLOOKUP(ABS(G32-I31),Note!$E$1:$F$25,2,FALSE)</f>
        <v>0</v>
      </c>
      <c r="J32" s="3">
        <f>VLOOKUP(ABS(G32-J31),Note!$E$1:$F$25,2,FALSE)</f>
        <v>0</v>
      </c>
      <c r="K32" s="3">
        <f>VLOOKUP(ABS(G32-K31),Note!$E$1:$F$25,2,FALSE)</f>
        <v>1</v>
      </c>
      <c r="L32">
        <f t="shared" ref="L32:L34" si="45">G32</f>
        <v>0</v>
      </c>
      <c r="M32" s="3">
        <f>VLOOKUP(ABS(L32-M31),Note!$E$1:$F$25,2,FALSE)</f>
        <v>0</v>
      </c>
      <c r="N32" s="3">
        <f>VLOOKUP(ABS(L32-N31),Note!$E$1:$F$25,2,FALSE)</f>
        <v>0</v>
      </c>
      <c r="O32" s="3">
        <f>VLOOKUP(ABS(L32-O31),Note!$E$1:$F$25,2,FALSE)</f>
        <v>0</v>
      </c>
      <c r="P32" s="3">
        <f>VLOOKUP(ABS(L32-P31),Note!$E$1:$F$25,2,FALSE)</f>
        <v>0</v>
      </c>
      <c r="Q32">
        <f t="shared" ref="Q32:Q34" si="46">L32</f>
        <v>0</v>
      </c>
      <c r="R32" s="3">
        <f>VLOOKUP(ABS(Q32-R31),Note!$E$1:$F$25,2,FALSE)</f>
        <v>0</v>
      </c>
      <c r="S32" s="3">
        <f>VLOOKUP(ABS(Q32-S31),Note!$E$1:$F$25,2,FALSE)</f>
        <v>0</v>
      </c>
      <c r="T32" s="3">
        <f>VLOOKUP(ABS(Q32-T31),Note!$E$1:$F$25,2,FALSE)</f>
        <v>0</v>
      </c>
      <c r="U32" s="3">
        <f>VLOOKUP(ABS(Q32-U31),Note!$E$1:$F$25,2,FALSE)</f>
        <v>1</v>
      </c>
      <c r="V32">
        <f t="shared" ref="V32:V34" si="47">Q32</f>
        <v>0</v>
      </c>
      <c r="W32" s="3">
        <f>VLOOKUP(ABS(V32-W31),Note!$E$1:$F$25,2,FALSE)</f>
        <v>0</v>
      </c>
      <c r="X32" s="3">
        <f>VLOOKUP(ABS(V32-X31),Note!$E$1:$F$25,2,FALSE)</f>
        <v>0</v>
      </c>
      <c r="Y32" s="3">
        <f>VLOOKUP(ABS(V32-Y31),Note!$E$1:$F$25,2,FALSE)</f>
        <v>0</v>
      </c>
      <c r="Z32" s="3">
        <f>VLOOKUP(ABS(V32-Z31),Note!$E$1:$F$25,2,FALSE)</f>
        <v>0</v>
      </c>
      <c r="AA32">
        <f t="shared" ref="AA32:AA34" si="48">V32</f>
        <v>0</v>
      </c>
      <c r="AB32" s="3">
        <f>VLOOKUP(ABS(AA32-AB31),Note!$E$1:$F$25,2,FALSE)</f>
        <v>0</v>
      </c>
      <c r="AC32" s="3">
        <f>VLOOKUP(ABS(AA32-AC31),Note!$E$1:$F$25,2,FALSE)</f>
        <v>0</v>
      </c>
      <c r="AD32" s="3">
        <f>VLOOKUP(ABS(AA32-AD31),Note!$E$1:$F$25,2,FALSE)</f>
        <v>1</v>
      </c>
      <c r="AE32" s="3">
        <f>VLOOKUP(ABS(AA32-AE31),Note!$E$1:$F$25,2,FALSE)</f>
        <v>0</v>
      </c>
      <c r="AF32">
        <f t="shared" ref="AF32:AF34" si="49">AA32</f>
        <v>0</v>
      </c>
      <c r="AG32" s="3">
        <f>VLOOKUP(ABS(AF32-AG31),Note!$E$1:$F$25,2,FALSE)</f>
        <v>0</v>
      </c>
      <c r="AH32" s="3">
        <f>VLOOKUP(ABS(AF32-AH31),Note!$E$1:$F$25,2,FALSE)</f>
        <v>0</v>
      </c>
      <c r="AI32" s="3">
        <f>VLOOKUP(ABS(AF32-AI31),Note!$E$1:$F$25,2,FALSE)</f>
        <v>0</v>
      </c>
      <c r="AJ32" s="3">
        <f>VLOOKUP(ABS(AF32-AJ31),Note!$E$1:$F$25,2,FALSE)</f>
        <v>0</v>
      </c>
      <c r="AK32">
        <f t="shared" ref="AK32:AK34" si="50">AF32</f>
        <v>0</v>
      </c>
      <c r="AL32" s="3">
        <f>VLOOKUP(ABS(AK32-AL31),Note!$E$1:$F$25,2,FALSE)</f>
        <v>0</v>
      </c>
      <c r="AM32" s="3">
        <f>VLOOKUP(ABS(AK32-AM31),Note!$E$1:$F$25,2,FALSE)</f>
        <v>0</v>
      </c>
      <c r="AN32" s="3">
        <f>VLOOKUP(ABS(AK32-AN31),Note!$E$1:$F$25,2,FALSE)</f>
        <v>1</v>
      </c>
      <c r="AO32" s="3">
        <f>VLOOKUP(ABS(AK32-AO31),Note!$E$1:$F$25,2,FALSE)</f>
        <v>0</v>
      </c>
      <c r="AP32">
        <f t="shared" ref="AP32:AP34" si="51">AK32</f>
        <v>0</v>
      </c>
      <c r="AQ32" s="3">
        <f>VLOOKUP(ABS(AP32-AQ31),Note!$E$1:$F$25,2,FALSE)</f>
        <v>0</v>
      </c>
      <c r="AR32" s="3">
        <f>VLOOKUP(ABS(AP32-AR31),Note!$E$1:$F$25,2,FALSE)</f>
        <v>1</v>
      </c>
      <c r="AS32" s="3">
        <f>VLOOKUP(ABS(AP32-AS31),Note!$E$1:$F$25,2,FALSE)</f>
        <v>0</v>
      </c>
      <c r="AT32" s="3">
        <f>VLOOKUP(ABS(AP32-AT31),Note!$E$1:$F$25,2,FALSE)</f>
        <v>0</v>
      </c>
      <c r="AU32">
        <f t="shared" ref="AU32:AU34" si="52">AP32</f>
        <v>0</v>
      </c>
      <c r="AV32" s="3">
        <f>VLOOKUP(ABS(AU32-AV31),Note!$E$1:$F$25,2,FALSE)</f>
        <v>0</v>
      </c>
      <c r="AW32" s="3">
        <f>VLOOKUP(ABS(AU32-AW31),Note!$E$1:$F$25,2,FALSE)</f>
        <v>0</v>
      </c>
      <c r="AX32" s="3">
        <f>VLOOKUP(ABS(AU32-AX31),Note!$E$1:$F$25,2,FALSE)</f>
        <v>0</v>
      </c>
      <c r="AY32" s="3">
        <f>VLOOKUP(ABS(AU32-AY31),Note!$E$1:$F$25,2,FALSE)</f>
        <v>0</v>
      </c>
      <c r="AZ32">
        <f t="shared" ref="AZ32:AZ34" si="53">AU32</f>
        <v>0</v>
      </c>
      <c r="BA32" s="3">
        <f>VLOOKUP(ABS(AZ32-BA31),Note!$E$1:$F$25,2,FALSE)</f>
        <v>0</v>
      </c>
      <c r="BB32" s="3">
        <f>VLOOKUP(ABS(AZ32-BB31),Note!$E$1:$F$25,2,FALSE)</f>
        <v>1</v>
      </c>
      <c r="BC32" s="3">
        <f>VLOOKUP(ABS(AZ32-BC31),Note!$E$1:$F$25,2,FALSE)</f>
        <v>0</v>
      </c>
      <c r="BD32" s="3">
        <f>VLOOKUP(ABS(AZ32-BD31),Note!$E$1:$F$25,2,FALSE)</f>
        <v>0</v>
      </c>
      <c r="BE32">
        <f t="shared" ref="BE32:BE34" si="54">AZ32</f>
        <v>0</v>
      </c>
      <c r="BF32" s="3">
        <f>VLOOKUP(ABS(BE32-BF31),Note!$E$1:$F$25,2,FALSE)</f>
        <v>1</v>
      </c>
      <c r="BG32" s="3">
        <f>VLOOKUP(ABS(BE32-BG31),Note!$E$1:$F$25,2,FALSE)</f>
        <v>0</v>
      </c>
      <c r="BH32" s="3">
        <f>VLOOKUP(ABS(BE32-BH31),Note!$E$1:$F$25,2,FALSE)</f>
        <v>0</v>
      </c>
      <c r="BI32" s="3">
        <f>VLOOKUP(ABS(BE32-BI31),Note!$E$1:$F$25,2,FALSE)</f>
        <v>0</v>
      </c>
    </row>
    <row r="33" spans="1:61">
      <c r="A33" t="str">
        <f>VLOOKUP(まとめ3!$A$1&amp;"m",Chords!$A$2:$D$188,2,FALSE)</f>
        <v>E♭</v>
      </c>
      <c r="B33">
        <f>VLOOKUP(A33,Note!$A$1:$B$26,2,FALSE)</f>
        <v>3</v>
      </c>
      <c r="C33" s="3">
        <f>VLOOKUP(ABS(B33-C31),Note!$E$1:$F$25,2,FALSE)</f>
        <v>0</v>
      </c>
      <c r="D33" s="3">
        <f>VLOOKUP(ABS(B33-D31),Note!$E$1:$F$25,2,FALSE)</f>
        <v>0</v>
      </c>
      <c r="E33" s="3">
        <f>VLOOKUP(ABS(B33-E31),Note!$E$1:$F$25,2,FALSE)</f>
        <v>0</v>
      </c>
      <c r="F33" s="3">
        <f>VLOOKUP(ABS(B33-F31),Note!$E$1:$F$25,2,FALSE)</f>
        <v>0</v>
      </c>
      <c r="G33">
        <f t="shared" si="44"/>
        <v>3</v>
      </c>
      <c r="H33" s="3">
        <f>VLOOKUP(ABS(G33-H31),Note!$E$1:$F$25,2,FALSE)</f>
        <v>0</v>
      </c>
      <c r="I33" s="3">
        <f>VLOOKUP(ABS(G33-I31),Note!$E$1:$F$25,2,FALSE)</f>
        <v>1</v>
      </c>
      <c r="J33" s="3">
        <f>VLOOKUP(ABS(G33-J31),Note!$E$1:$F$25,2,FALSE)</f>
        <v>0</v>
      </c>
      <c r="K33" s="3">
        <f>VLOOKUP(ABS(G33-K31),Note!$E$1:$F$25,2,FALSE)</f>
        <v>0</v>
      </c>
      <c r="L33">
        <f t="shared" si="45"/>
        <v>3</v>
      </c>
      <c r="M33" s="3">
        <f>VLOOKUP(ABS(L33-M31),Note!$E$1:$F$25,2,FALSE)</f>
        <v>1</v>
      </c>
      <c r="N33" s="3">
        <f>VLOOKUP(ABS(L33-N31),Note!$E$1:$F$25,2,FALSE)</f>
        <v>0</v>
      </c>
      <c r="O33" s="3">
        <f>VLOOKUP(ABS(L33-O31),Note!$E$1:$F$25,2,FALSE)</f>
        <v>0</v>
      </c>
      <c r="P33" s="3">
        <f>VLOOKUP(ABS(L33-P31),Note!$E$1:$F$25,2,FALSE)</f>
        <v>0</v>
      </c>
      <c r="Q33">
        <f t="shared" si="46"/>
        <v>3</v>
      </c>
      <c r="R33" s="3">
        <f>VLOOKUP(ABS(Q33-R31),Note!$E$1:$F$25,2,FALSE)</f>
        <v>0</v>
      </c>
      <c r="S33" s="3">
        <f>VLOOKUP(ABS(Q33-S31),Note!$E$1:$F$25,2,FALSE)</f>
        <v>0</v>
      </c>
      <c r="T33" s="3">
        <f>VLOOKUP(ABS(Q33-T31),Note!$E$1:$F$25,2,FALSE)</f>
        <v>0</v>
      </c>
      <c r="U33" s="3">
        <f>VLOOKUP(ABS(Q33-U31),Note!$E$1:$F$25,2,FALSE)</f>
        <v>0</v>
      </c>
      <c r="V33">
        <f t="shared" si="47"/>
        <v>3</v>
      </c>
      <c r="W33" s="3">
        <f>VLOOKUP(ABS(V33-W31),Note!$E$1:$F$25,2,FALSE)</f>
        <v>1</v>
      </c>
      <c r="X33" s="3">
        <f>VLOOKUP(ABS(V33-X31),Note!$E$1:$F$25,2,FALSE)</f>
        <v>0</v>
      </c>
      <c r="Y33" s="3">
        <f>VLOOKUP(ABS(V33-Y31),Note!$E$1:$F$25,2,FALSE)</f>
        <v>0</v>
      </c>
      <c r="Z33" s="3">
        <f>VLOOKUP(ABS(V33-Z31),Note!$E$1:$F$25,2,FALSE)</f>
        <v>1</v>
      </c>
      <c r="AA33">
        <f t="shared" si="48"/>
        <v>3</v>
      </c>
      <c r="AB33" s="3">
        <f>VLOOKUP(ABS(AA33-AB31),Note!$E$1:$F$25,2,FALSE)</f>
        <v>0</v>
      </c>
      <c r="AC33" s="3">
        <f>VLOOKUP(ABS(AA33-AC31),Note!$E$1:$F$25,2,FALSE)</f>
        <v>0</v>
      </c>
      <c r="AD33" s="3">
        <f>VLOOKUP(ABS(AA33-AD31),Note!$E$1:$F$25,2,FALSE)</f>
        <v>0</v>
      </c>
      <c r="AE33" s="3">
        <f>VLOOKUP(ABS(AA33-AE31),Note!$E$1:$F$25,2,FALSE)</f>
        <v>0</v>
      </c>
      <c r="AF33">
        <f t="shared" si="49"/>
        <v>3</v>
      </c>
      <c r="AG33" s="3">
        <f>VLOOKUP(ABS(AF33-AG31),Note!$E$1:$F$25,2,FALSE)</f>
        <v>0</v>
      </c>
      <c r="AH33" s="3">
        <f>VLOOKUP(ABS(AF33-AH31),Note!$E$1:$F$25,2,FALSE)</f>
        <v>0</v>
      </c>
      <c r="AI33" s="3">
        <f>VLOOKUP(ABS(AF33-AI31),Note!$E$1:$F$25,2,FALSE)</f>
        <v>0</v>
      </c>
      <c r="AJ33" s="3">
        <f>VLOOKUP(ABS(AF33-AJ31),Note!$E$1:$F$25,2,FALSE)</f>
        <v>1</v>
      </c>
      <c r="AK33">
        <f t="shared" si="50"/>
        <v>3</v>
      </c>
      <c r="AL33" s="3">
        <f>VLOOKUP(ABS(AK33-AL31),Note!$E$1:$F$25,2,FALSE)</f>
        <v>0</v>
      </c>
      <c r="AM33" s="3">
        <f>VLOOKUP(ABS(AK33-AM31),Note!$E$1:$F$25,2,FALSE)</f>
        <v>0</v>
      </c>
      <c r="AN33" s="3">
        <f>VLOOKUP(ABS(AK33-AN31),Note!$E$1:$F$25,2,FALSE)</f>
        <v>0</v>
      </c>
      <c r="AO33" s="3">
        <f>VLOOKUP(ABS(AK33-AO31),Note!$E$1:$F$25,2,FALSE)</f>
        <v>0</v>
      </c>
      <c r="AP33">
        <f t="shared" si="51"/>
        <v>3</v>
      </c>
      <c r="AQ33" s="3">
        <f>VLOOKUP(ABS(AP33-AQ31),Note!$E$1:$F$25,2,FALSE)</f>
        <v>0</v>
      </c>
      <c r="AR33" s="3">
        <f>VLOOKUP(ABS(AP33-AR31),Note!$E$1:$F$25,2,FALSE)</f>
        <v>0</v>
      </c>
      <c r="AS33" s="3">
        <f>VLOOKUP(ABS(AP33-AS31),Note!$E$1:$F$25,2,FALSE)</f>
        <v>1</v>
      </c>
      <c r="AT33" s="3">
        <f>VLOOKUP(ABS(AP33-AT31),Note!$E$1:$F$25,2,FALSE)</f>
        <v>0</v>
      </c>
      <c r="AU33">
        <f t="shared" si="52"/>
        <v>3</v>
      </c>
      <c r="AV33" s="3">
        <f>VLOOKUP(ABS(AU33-AV31),Note!$E$1:$F$25,2,FALSE)</f>
        <v>0</v>
      </c>
      <c r="AW33" s="3">
        <f>VLOOKUP(ABS(AU33-AW31),Note!$E$1:$F$25,2,FALSE)</f>
        <v>0</v>
      </c>
      <c r="AX33" s="3">
        <f>VLOOKUP(ABS(AU33-AX31),Note!$E$1:$F$25,2,FALSE)</f>
        <v>0</v>
      </c>
      <c r="AY33" s="3">
        <f>VLOOKUP(ABS(AU33-AY31),Note!$E$1:$F$25,2,FALSE)</f>
        <v>0</v>
      </c>
      <c r="AZ33">
        <f t="shared" si="53"/>
        <v>3</v>
      </c>
      <c r="BA33" s="3">
        <f>VLOOKUP(ABS(AZ33-BA31),Note!$E$1:$F$25,2,FALSE)</f>
        <v>0</v>
      </c>
      <c r="BB33" s="3">
        <f>VLOOKUP(ABS(AZ33-BB31),Note!$E$1:$F$25,2,FALSE)</f>
        <v>0</v>
      </c>
      <c r="BC33" s="3">
        <f>VLOOKUP(ABS(AZ33-BC31),Note!$E$1:$F$25,2,FALSE)</f>
        <v>1</v>
      </c>
      <c r="BD33" s="3">
        <f>VLOOKUP(ABS(AZ33-BD31),Note!$E$1:$F$25,2,FALSE)</f>
        <v>0</v>
      </c>
      <c r="BE33">
        <f t="shared" si="54"/>
        <v>3</v>
      </c>
      <c r="BF33" s="3">
        <f>VLOOKUP(ABS(BE33-BF31),Note!$E$1:$F$25,2,FALSE)</f>
        <v>0</v>
      </c>
      <c r="BG33" s="3">
        <f>VLOOKUP(ABS(BE33-BG31),Note!$E$1:$F$25,2,FALSE)</f>
        <v>1</v>
      </c>
      <c r="BH33" s="3">
        <f>VLOOKUP(ABS(BE33-BH31),Note!$E$1:$F$25,2,FALSE)</f>
        <v>0</v>
      </c>
      <c r="BI33" s="3">
        <f>VLOOKUP(ABS(BE33-BI31),Note!$E$1:$F$25,2,FALSE)</f>
        <v>0</v>
      </c>
    </row>
    <row r="34" spans="1:61">
      <c r="A34" t="str">
        <f>VLOOKUP(まとめ3!$A$1&amp;"m",Chords!$A$2:$D$188,3,FALSE)</f>
        <v>G</v>
      </c>
      <c r="B34">
        <f>VLOOKUP(A34,Note!$A$1:$B$26,2,FALSE)</f>
        <v>7</v>
      </c>
      <c r="C34" s="3">
        <f>VLOOKUP(ABS(B34-C31),Note!$E$1:$F$25,2,FALSE)</f>
        <v>0</v>
      </c>
      <c r="D34" s="3">
        <f>VLOOKUP(ABS(B34-D31),Note!$E$1:$F$25,2,FALSE)</f>
        <v>0</v>
      </c>
      <c r="E34" s="3">
        <f>VLOOKUP(ABS(B34-E31),Note!$E$1:$F$25,2,FALSE)</f>
        <v>1</v>
      </c>
      <c r="F34" s="3">
        <f>VLOOKUP(ABS(B34-F31),Note!$E$1:$F$25,2,FALSE)</f>
        <v>0</v>
      </c>
      <c r="G34">
        <f t="shared" si="44"/>
        <v>7</v>
      </c>
      <c r="H34" s="3">
        <f>VLOOKUP(ABS(G34-H31),Note!$E$1:$F$25,2,FALSE)</f>
        <v>0</v>
      </c>
      <c r="I34" s="3">
        <f>VLOOKUP(ABS(G34-I31),Note!$E$1:$F$25,2,FALSE)</f>
        <v>0</v>
      </c>
      <c r="J34" s="3">
        <f>VLOOKUP(ABS(G34-J31),Note!$E$1:$F$25,2,FALSE)</f>
        <v>0</v>
      </c>
      <c r="K34" s="3">
        <f>VLOOKUP(ABS(G34-K31),Note!$E$1:$F$25,2,FALSE)</f>
        <v>0</v>
      </c>
      <c r="L34">
        <f t="shared" si="45"/>
        <v>7</v>
      </c>
      <c r="M34" s="3">
        <f>VLOOKUP(ABS(L34-M31),Note!$E$1:$F$25,2,FALSE)</f>
        <v>0</v>
      </c>
      <c r="N34" s="3">
        <f>VLOOKUP(ABS(L34-N31),Note!$E$1:$F$25,2,FALSE)</f>
        <v>0</v>
      </c>
      <c r="O34" s="3">
        <f>VLOOKUP(ABS(L34-O31),Note!$E$1:$F$25,2,FALSE)</f>
        <v>1</v>
      </c>
      <c r="P34" s="3">
        <f>VLOOKUP(ABS(L34-P31),Note!$E$1:$F$25,2,FALSE)</f>
        <v>0</v>
      </c>
      <c r="Q34">
        <f t="shared" si="46"/>
        <v>7</v>
      </c>
      <c r="R34" s="3">
        <f>VLOOKUP(ABS(Q34-R31),Note!$E$1:$F$25,2,FALSE)</f>
        <v>0</v>
      </c>
      <c r="S34" s="3">
        <f>VLOOKUP(ABS(Q34-S31),Note!$E$1:$F$25,2,FALSE)</f>
        <v>1</v>
      </c>
      <c r="T34" s="3">
        <f>VLOOKUP(ABS(Q34-T31),Note!$E$1:$F$25,2,FALSE)</f>
        <v>0</v>
      </c>
      <c r="U34" s="3">
        <f>VLOOKUP(ABS(Q34-U31),Note!$E$1:$F$25,2,FALSE)</f>
        <v>0</v>
      </c>
      <c r="V34">
        <f t="shared" si="47"/>
        <v>7</v>
      </c>
      <c r="W34" s="3">
        <f>VLOOKUP(ABS(V34-W31),Note!$E$1:$F$25,2,FALSE)</f>
        <v>0</v>
      </c>
      <c r="X34" s="3">
        <f>VLOOKUP(ABS(V34-X31),Note!$E$1:$F$25,2,FALSE)</f>
        <v>0</v>
      </c>
      <c r="Y34" s="3">
        <f>VLOOKUP(ABS(V34-Y31),Note!$E$1:$F$25,2,FALSE)</f>
        <v>0</v>
      </c>
      <c r="Z34" s="3">
        <f>VLOOKUP(ABS(V34-Z31),Note!$E$1:$F$25,2,FALSE)</f>
        <v>0</v>
      </c>
      <c r="AA34">
        <f t="shared" si="48"/>
        <v>7</v>
      </c>
      <c r="AB34" s="3">
        <f>VLOOKUP(ABS(AA34-AB31),Note!$E$1:$F$25,2,FALSE)</f>
        <v>0</v>
      </c>
      <c r="AC34" s="3">
        <f>VLOOKUP(ABS(AA34-AC31),Note!$E$1:$F$25,2,FALSE)</f>
        <v>1</v>
      </c>
      <c r="AD34" s="3">
        <f>VLOOKUP(ABS(AA34-AD31),Note!$E$1:$F$25,2,FALSE)</f>
        <v>0</v>
      </c>
      <c r="AE34" s="3">
        <f>VLOOKUP(ABS(AA34-AE31),Note!$E$1:$F$25,2,FALSE)</f>
        <v>0</v>
      </c>
      <c r="AF34">
        <f t="shared" si="49"/>
        <v>7</v>
      </c>
      <c r="AG34" s="3">
        <f>VLOOKUP(ABS(AF34-AG31),Note!$E$1:$F$25,2,FALSE)</f>
        <v>1</v>
      </c>
      <c r="AH34" s="3">
        <f>VLOOKUP(ABS(AF34-AH31),Note!$E$1:$F$25,2,FALSE)</f>
        <v>0</v>
      </c>
      <c r="AI34" s="3">
        <f>VLOOKUP(ABS(AF34-AI31),Note!$E$1:$F$25,2,FALSE)</f>
        <v>0</v>
      </c>
      <c r="AJ34" s="3">
        <f>VLOOKUP(ABS(AF34-AJ31),Note!$E$1:$F$25,2,FALSE)</f>
        <v>0</v>
      </c>
      <c r="AK34">
        <f t="shared" si="50"/>
        <v>7</v>
      </c>
      <c r="AL34" s="3">
        <f>VLOOKUP(ABS(AK34-AL31),Note!$E$1:$F$25,2,FALSE)</f>
        <v>0</v>
      </c>
      <c r="AM34" s="3">
        <f>VLOOKUP(ABS(AK34-AM31),Note!$E$1:$F$25,2,FALSE)</f>
        <v>0</v>
      </c>
      <c r="AN34" s="3">
        <f>VLOOKUP(ABS(AK34-AN31),Note!$E$1:$F$25,2,FALSE)</f>
        <v>0</v>
      </c>
      <c r="AO34" s="3">
        <f>VLOOKUP(ABS(AK34-AO31),Note!$E$1:$F$25,2,FALSE)</f>
        <v>0</v>
      </c>
      <c r="AP34">
        <f t="shared" si="51"/>
        <v>7</v>
      </c>
      <c r="AQ34" s="3">
        <f>VLOOKUP(ABS(AP34-AQ31),Note!$E$1:$F$25,2,FALSE)</f>
        <v>1</v>
      </c>
      <c r="AR34" s="3">
        <f>VLOOKUP(ABS(AP34-AR31),Note!$E$1:$F$25,2,FALSE)</f>
        <v>0</v>
      </c>
      <c r="AS34" s="3">
        <f>VLOOKUP(ABS(AP34-AS31),Note!$E$1:$F$25,2,FALSE)</f>
        <v>0</v>
      </c>
      <c r="AT34" s="3">
        <f>VLOOKUP(ABS(AP34-AT31),Note!$E$1:$F$25,2,FALSE)</f>
        <v>1</v>
      </c>
      <c r="AU34">
        <f t="shared" si="52"/>
        <v>7</v>
      </c>
      <c r="AV34" s="3">
        <f>VLOOKUP(ABS(AU34-AV31),Note!$E$1:$F$25,2,FALSE)</f>
        <v>0</v>
      </c>
      <c r="AW34" s="3">
        <f>VLOOKUP(ABS(AU34-AW31),Note!$E$1:$F$25,2,FALSE)</f>
        <v>0</v>
      </c>
      <c r="AX34" s="3">
        <f>VLOOKUP(ABS(AU34-AX31),Note!$E$1:$F$25,2,FALSE)</f>
        <v>0</v>
      </c>
      <c r="AY34" s="3">
        <f>VLOOKUP(ABS(AU34-AY31),Note!$E$1:$F$25,2,FALSE)</f>
        <v>0</v>
      </c>
      <c r="AZ34">
        <f t="shared" si="53"/>
        <v>7</v>
      </c>
      <c r="BA34" s="3">
        <f>VLOOKUP(ABS(AZ34-BA31),Note!$E$1:$F$25,2,FALSE)</f>
        <v>0</v>
      </c>
      <c r="BB34" s="3">
        <f>VLOOKUP(ABS(AZ34-BB31),Note!$E$1:$F$25,2,FALSE)</f>
        <v>0</v>
      </c>
      <c r="BC34" s="3">
        <f>VLOOKUP(ABS(AZ34-BC31),Note!$E$1:$F$25,2,FALSE)</f>
        <v>0</v>
      </c>
      <c r="BD34" s="3">
        <f>VLOOKUP(ABS(AZ34-BD31),Note!$E$1:$F$25,2,FALSE)</f>
        <v>1</v>
      </c>
      <c r="BE34">
        <f t="shared" si="54"/>
        <v>7</v>
      </c>
      <c r="BF34" s="3">
        <f>VLOOKUP(ABS(BE34-BF31),Note!$E$1:$F$25,2,FALSE)</f>
        <v>0</v>
      </c>
      <c r="BG34" s="3">
        <f>VLOOKUP(ABS(BE34-BG31),Note!$E$1:$F$25,2,FALSE)</f>
        <v>0</v>
      </c>
      <c r="BH34" s="3">
        <f>VLOOKUP(ABS(BE34-BH31),Note!$E$1:$F$25,2,FALSE)</f>
        <v>0</v>
      </c>
      <c r="BI34" s="3">
        <f>VLOOKUP(ABS(BE34-BI31),Note!$E$1:$F$25,2,FALSE)</f>
        <v>0</v>
      </c>
    </row>
    <row r="35" spans="4:59">
      <c r="D35">
        <f>SUM(C32:C34,D32:D34,E32:E34,F32:F34)</f>
        <v>1</v>
      </c>
      <c r="I35">
        <f>SUM(H32:H34,I32:I34,J32:J34,K32:K34)</f>
        <v>3</v>
      </c>
      <c r="N35">
        <f>SUM(M32:M34,N32:N34,O32:O34,P32:P34)</f>
        <v>2</v>
      </c>
      <c r="S35">
        <f>SUM(R32:R34,S32:S34,T32:T34,U32:U34)</f>
        <v>2</v>
      </c>
      <c r="X35">
        <f>SUM(W32:W34,X32:X34,Y32:Y34,Z32:Z34)</f>
        <v>2</v>
      </c>
      <c r="AC35">
        <f>SUM(AB32:AB34,AC32:AC34,AD32:AD34,AE32:AE34)</f>
        <v>2</v>
      </c>
      <c r="AH35">
        <f>SUM(AG32:AG34,AH32:AH34,AI32:AI34,AJ32:AJ34)</f>
        <v>2</v>
      </c>
      <c r="AM35">
        <f>SUM(AL32:AL34,AM32:AM34,AN32:AN34,AO32:AO34)</f>
        <v>1</v>
      </c>
      <c r="AR35">
        <f>SUM(AQ32:AQ34,AR32:AR34,AS32:AS34,AT32:AT34)</f>
        <v>4</v>
      </c>
      <c r="AW35">
        <f>SUM(AV32:AV34,AW32:AW34,AX32:AX34,AY32:AY34)</f>
        <v>0</v>
      </c>
      <c r="BB35">
        <f>SUM(BA32:BA34,BB32:BB34,BC32:BC34,BD32:BD34)</f>
        <v>3</v>
      </c>
      <c r="BG35">
        <f>SUM(BF32:BF34,BG32:BG34,BH32:BH34,BI32:BI34)</f>
        <v>2</v>
      </c>
    </row>
    <row r="36" spans="1:61">
      <c r="A36" s="1" t="str">
        <f>D42&amp;I42&amp;N42&amp;S42&amp;X42&amp;AC42&amp;AH42&amp;AM42&amp;AR42&amp;AW42&amp;BB42&amp;BG42</f>
        <v>1231／／／／／／／／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395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3:61">
      <c r="C37" t="s">
        <v>0</v>
      </c>
      <c r="D37" t="s">
        <v>42</v>
      </c>
      <c r="E37" t="s">
        <v>47</v>
      </c>
      <c r="F37" t="s">
        <v>10</v>
      </c>
      <c r="H37" t="s">
        <v>38</v>
      </c>
      <c r="I37" t="s">
        <v>5</v>
      </c>
      <c r="J37" t="s">
        <v>8</v>
      </c>
      <c r="K37" t="s">
        <v>11</v>
      </c>
      <c r="M37" t="s">
        <v>3</v>
      </c>
      <c r="N37" t="s">
        <v>6</v>
      </c>
      <c r="O37" t="s">
        <v>50</v>
      </c>
      <c r="P37" t="s">
        <v>12</v>
      </c>
      <c r="R37" t="s">
        <v>42</v>
      </c>
      <c r="S37" t="s">
        <v>47</v>
      </c>
      <c r="T37" t="s">
        <v>10</v>
      </c>
      <c r="U37" t="s"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</row>
    <row r="38" spans="3:61">
      <c r="C38">
        <f>VLOOKUP(C37,Note!$A$1:$B$26,2,FALSE)</f>
        <v>0</v>
      </c>
      <c r="D38">
        <f>VLOOKUP(D37,Note!$A$1:$B$26,2,FALSE)</f>
        <v>3</v>
      </c>
      <c r="E38">
        <f>VLOOKUP(E37,Note!$A$1:$B$26,2,FALSE)</f>
        <v>6</v>
      </c>
      <c r="F38">
        <f>VLOOKUP(F37,Note!$A$1:$B$26,2,FALSE)</f>
        <v>9</v>
      </c>
      <c r="H38">
        <f>VLOOKUP(H37,Note!$A$1:$B$26,2,FALSE)</f>
        <v>1</v>
      </c>
      <c r="I38">
        <f>VLOOKUP(I37,Note!$A$1:$B$26,2,FALSE)</f>
        <v>4</v>
      </c>
      <c r="J38">
        <f>VLOOKUP(J37,Note!$A$1:$B$26,2,FALSE)</f>
        <v>7</v>
      </c>
      <c r="K38">
        <f>VLOOKUP(K37,Note!$A$1:$B$26,2,FALSE)</f>
        <v>10</v>
      </c>
      <c r="M38">
        <f>VLOOKUP(M37,Note!$A$1:$B$26,2,FALSE)</f>
        <v>2</v>
      </c>
      <c r="N38">
        <f>VLOOKUP(N37,Note!$A$1:$B$26,2,FALSE)</f>
        <v>5</v>
      </c>
      <c r="O38">
        <f>VLOOKUP(O37,Note!$A$1:$B$26,2,FALSE)</f>
        <v>8</v>
      </c>
      <c r="P38">
        <f>VLOOKUP(P37,Note!$A$1:$B$26,2,FALSE)</f>
        <v>11</v>
      </c>
      <c r="R38">
        <f>VLOOKUP(R37,Note!$A$1:$B$26,2,FALSE)</f>
        <v>3</v>
      </c>
      <c r="S38">
        <f>VLOOKUP(S37,Note!$A$1:$B$26,2,FALSE)</f>
        <v>6</v>
      </c>
      <c r="T38">
        <f>VLOOKUP(T37,Note!$A$1:$B$26,2,FALSE)</f>
        <v>9</v>
      </c>
      <c r="U38">
        <f>VLOOKUP(U37,Note!$A$1:$B$26,2,FALSE)</f>
        <v>0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</row>
    <row r="39" spans="1:61">
      <c r="A39" t="str">
        <f>まとめ3!$A$1</f>
        <v>C</v>
      </c>
      <c r="B39">
        <f>VLOOKUP(A39,Note!$A$1:$B$26,2,FALSE)</f>
        <v>0</v>
      </c>
      <c r="C39" s="3">
        <f>VLOOKUP(ABS(B39-C38),Note!$E$1:$F$25,2,FALSE)</f>
        <v>0</v>
      </c>
      <c r="D39" s="3">
        <f>VLOOKUP(ABS(B39-D38),Note!$E$1:$F$25,2,FALSE)</f>
        <v>0</v>
      </c>
      <c r="E39" s="3">
        <f>VLOOKUP(ABS(B39-E38),Note!$E$1:$F$25,2,FALSE)</f>
        <v>0</v>
      </c>
      <c r="F39" s="3">
        <f>VLOOKUP(ABS(B39-F38),Note!$E$1:$F$25,2,FALSE)</f>
        <v>0</v>
      </c>
      <c r="G39">
        <f t="shared" ref="G39:G41" si="55">B39</f>
        <v>0</v>
      </c>
      <c r="H39" s="3">
        <f>VLOOKUP(ABS(G39-H38),Note!$E$1:$F$25,2,FALSE)</f>
        <v>1</v>
      </c>
      <c r="I39" s="3">
        <f>VLOOKUP(ABS(G39-I38),Note!$E$1:$F$25,2,FALSE)</f>
        <v>0</v>
      </c>
      <c r="J39" s="3">
        <f>VLOOKUP(ABS(G39-J38),Note!$E$1:$F$25,2,FALSE)</f>
        <v>0</v>
      </c>
      <c r="K39" s="3">
        <f>VLOOKUP(ABS(G39-K38),Note!$E$1:$F$25,2,FALSE)</f>
        <v>0</v>
      </c>
      <c r="L39">
        <f t="shared" ref="L39:L41" si="56">G39</f>
        <v>0</v>
      </c>
      <c r="M39" s="3">
        <f>VLOOKUP(ABS(L39-M38),Note!$E$1:$F$25,2,FALSE)</f>
        <v>0</v>
      </c>
      <c r="N39" s="3">
        <f>VLOOKUP(ABS(L39-N38),Note!$E$1:$F$25,2,FALSE)</f>
        <v>0</v>
      </c>
      <c r="O39" s="3">
        <f>VLOOKUP(ABS(L39-O38),Note!$E$1:$F$25,2,FALSE)</f>
        <v>0</v>
      </c>
      <c r="P39" s="3">
        <f>VLOOKUP(ABS(L39-P38),Note!$E$1:$F$25,2,FALSE)</f>
        <v>1</v>
      </c>
      <c r="Q39">
        <f t="shared" ref="Q39:Q41" si="57">L39</f>
        <v>0</v>
      </c>
      <c r="R39" s="3">
        <f>VLOOKUP(ABS(Q39-R38),Note!$E$1:$F$25,2,FALSE)</f>
        <v>0</v>
      </c>
      <c r="S39" s="3">
        <f>VLOOKUP(ABS(Q39-S38),Note!$E$1:$F$25,2,FALSE)</f>
        <v>0</v>
      </c>
      <c r="T39" s="3">
        <f>VLOOKUP(ABS(Q39-T38),Note!$E$1:$F$25,2,FALSE)</f>
        <v>0</v>
      </c>
      <c r="U39" s="3">
        <f>VLOOKUP(ABS(Q39-U38),Note!$E$1:$F$25,2,FALSE)</f>
        <v>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</row>
    <row r="40" spans="1:61">
      <c r="A40" t="str">
        <f>VLOOKUP(まとめ3!$A$1&amp;"m",Chords!$A$2:$D$188,2,FALSE)</f>
        <v>E♭</v>
      </c>
      <c r="B40">
        <f>VLOOKUP(A40,Note!$A$1:$B$26,2,FALSE)</f>
        <v>3</v>
      </c>
      <c r="C40" s="3">
        <f>VLOOKUP(ABS(B40-C38),Note!$E$1:$F$25,2,FALSE)</f>
        <v>0</v>
      </c>
      <c r="D40" s="3">
        <f>VLOOKUP(ABS(B40-D38),Note!$E$1:$F$25,2,FALSE)</f>
        <v>0</v>
      </c>
      <c r="E40" s="3">
        <f>VLOOKUP(ABS(B40-E38),Note!$E$1:$F$25,2,FALSE)</f>
        <v>0</v>
      </c>
      <c r="F40" s="3">
        <f>VLOOKUP(ABS(B40-F38),Note!$E$1:$F$25,2,FALSE)</f>
        <v>0</v>
      </c>
      <c r="G40">
        <f t="shared" si="55"/>
        <v>3</v>
      </c>
      <c r="H40" s="3">
        <f>VLOOKUP(ABS(G40-H38),Note!$E$1:$F$25,2,FALSE)</f>
        <v>0</v>
      </c>
      <c r="I40" s="3">
        <f>VLOOKUP(ABS(G40-I38),Note!$E$1:$F$25,2,FALSE)</f>
        <v>1</v>
      </c>
      <c r="J40" s="3">
        <f>VLOOKUP(ABS(G40-J38),Note!$E$1:$F$25,2,FALSE)</f>
        <v>0</v>
      </c>
      <c r="K40" s="3">
        <f>VLOOKUP(ABS(G40-K38),Note!$E$1:$F$25,2,FALSE)</f>
        <v>0</v>
      </c>
      <c r="L40">
        <f t="shared" si="56"/>
        <v>3</v>
      </c>
      <c r="M40" s="3">
        <f>VLOOKUP(ABS(L40-M38),Note!$E$1:$F$25,2,FALSE)</f>
        <v>1</v>
      </c>
      <c r="N40" s="3">
        <f>VLOOKUP(ABS(L40-N38),Note!$E$1:$F$25,2,FALSE)</f>
        <v>0</v>
      </c>
      <c r="O40" s="3">
        <f>VLOOKUP(ABS(L40-O38),Note!$E$1:$F$25,2,FALSE)</f>
        <v>0</v>
      </c>
      <c r="P40" s="3">
        <f>VLOOKUP(ABS(L40-P38),Note!$E$1:$F$25,2,FALSE)</f>
        <v>0</v>
      </c>
      <c r="Q40">
        <f t="shared" si="57"/>
        <v>3</v>
      </c>
      <c r="R40" s="3">
        <f>VLOOKUP(ABS(Q40-R38),Note!$E$1:$F$25,2,FALSE)</f>
        <v>0</v>
      </c>
      <c r="S40" s="3">
        <f>VLOOKUP(ABS(Q40-S38),Note!$E$1:$F$25,2,FALSE)</f>
        <v>0</v>
      </c>
      <c r="T40" s="3">
        <f>VLOOKUP(ABS(Q40-T38),Note!$E$1:$F$25,2,FALSE)</f>
        <v>0</v>
      </c>
      <c r="U40" s="3">
        <f>VLOOKUP(ABS(Q40-U38),Note!$E$1:$F$25,2,FALSE)</f>
        <v>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</row>
    <row r="41" spans="1:61">
      <c r="A41" t="str">
        <f>VLOOKUP(まとめ3!$A$1&amp;"m",Chords!$A$2:$D$188,3,FALSE)</f>
        <v>G</v>
      </c>
      <c r="B41">
        <f>VLOOKUP(A41,Note!$A$1:$B$26,2,FALSE)</f>
        <v>7</v>
      </c>
      <c r="C41" s="3">
        <f>VLOOKUP(ABS(B41-C38),Note!$E$1:$F$25,2,FALSE)</f>
        <v>0</v>
      </c>
      <c r="D41" s="3">
        <f>VLOOKUP(ABS(B41-D38),Note!$E$1:$F$25,2,FALSE)</f>
        <v>0</v>
      </c>
      <c r="E41" s="3">
        <f>VLOOKUP(ABS(B41-E38),Note!$E$1:$F$25,2,FALSE)</f>
        <v>1</v>
      </c>
      <c r="F41" s="3">
        <f>VLOOKUP(ABS(B41-F38),Note!$E$1:$F$25,2,FALSE)</f>
        <v>0</v>
      </c>
      <c r="G41">
        <f t="shared" si="55"/>
        <v>7</v>
      </c>
      <c r="H41" s="3">
        <f>VLOOKUP(ABS(G41-H38),Note!$E$1:$F$25,2,FALSE)</f>
        <v>0</v>
      </c>
      <c r="I41" s="3">
        <f>VLOOKUP(ABS(G41-I38),Note!$E$1:$F$25,2,FALSE)</f>
        <v>0</v>
      </c>
      <c r="J41" s="3">
        <f>VLOOKUP(ABS(G41-J38),Note!$E$1:$F$25,2,FALSE)</f>
        <v>0</v>
      </c>
      <c r="K41" s="3">
        <f>VLOOKUP(ABS(G41-K38),Note!$E$1:$F$25,2,FALSE)</f>
        <v>0</v>
      </c>
      <c r="L41">
        <f t="shared" si="56"/>
        <v>7</v>
      </c>
      <c r="M41" s="3">
        <f>VLOOKUP(ABS(L41-M38),Note!$E$1:$F$25,2,FALSE)</f>
        <v>0</v>
      </c>
      <c r="N41" s="3">
        <f>VLOOKUP(ABS(L41-N38),Note!$E$1:$F$25,2,FALSE)</f>
        <v>0</v>
      </c>
      <c r="O41" s="3">
        <f>VLOOKUP(ABS(L41-O38),Note!$E$1:$F$25,2,FALSE)</f>
        <v>1</v>
      </c>
      <c r="P41" s="3">
        <f>VLOOKUP(ABS(L41-P38),Note!$E$1:$F$25,2,FALSE)</f>
        <v>0</v>
      </c>
      <c r="Q41">
        <f t="shared" si="57"/>
        <v>7</v>
      </c>
      <c r="R41" s="3">
        <f>VLOOKUP(ABS(Q41-R38),Note!$E$1:$F$25,2,FALSE)</f>
        <v>0</v>
      </c>
      <c r="S41" s="3">
        <f>VLOOKUP(ABS(Q41-S38),Note!$E$1:$F$25,2,FALSE)</f>
        <v>1</v>
      </c>
      <c r="T41" s="3">
        <f>VLOOKUP(ABS(Q41-T38),Note!$E$1:$F$25,2,FALSE)</f>
        <v>0</v>
      </c>
      <c r="U41" s="3">
        <f>VLOOKUP(ABS(Q41-U38),Note!$E$1:$F$25,2,FALSE)</f>
        <v>0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</row>
    <row r="42" spans="4:61">
      <c r="D42">
        <f>SUM(C39:C41,D39:D41,E39:E41,F39:F41)</f>
        <v>1</v>
      </c>
      <c r="I42">
        <f>SUM(H39:H41,I39:I41,J39:J41,K39:K41)</f>
        <v>2</v>
      </c>
      <c r="N42">
        <f>SUM(M39:M41,N39:N41,O39:O41,P39:P41)</f>
        <v>3</v>
      </c>
      <c r="S42">
        <f>SUM(R39:R41,S39:S41,T39:T41,U39:U41)</f>
        <v>1</v>
      </c>
      <c r="W42" s="4"/>
      <c r="X42" s="4" t="s">
        <v>370</v>
      </c>
      <c r="Y42" s="4"/>
      <c r="Z42" s="4"/>
      <c r="AA42" s="4"/>
      <c r="AB42" s="4"/>
      <c r="AC42" s="4" t="s">
        <v>370</v>
      </c>
      <c r="AD42" s="4"/>
      <c r="AE42" s="4"/>
      <c r="AF42" s="4"/>
      <c r="AG42" s="4"/>
      <c r="AH42" s="4" t="s">
        <v>370</v>
      </c>
      <c r="AI42" s="4"/>
      <c r="AJ42" s="4"/>
      <c r="AK42" s="4"/>
      <c r="AL42" s="4"/>
      <c r="AM42" s="4" t="s">
        <v>370</v>
      </c>
      <c r="AN42" s="4"/>
      <c r="AO42" s="4"/>
      <c r="AP42" s="4"/>
      <c r="AQ42" s="4"/>
      <c r="AR42" s="4" t="s">
        <v>370</v>
      </c>
      <c r="AS42" s="4"/>
      <c r="AT42" s="4"/>
      <c r="AU42" s="4"/>
      <c r="AV42" s="4"/>
      <c r="AW42" s="4" t="s">
        <v>370</v>
      </c>
      <c r="AX42" s="4"/>
      <c r="AY42" s="4"/>
      <c r="AZ42" s="4"/>
      <c r="BA42" s="4"/>
      <c r="BB42" s="4" t="s">
        <v>370</v>
      </c>
      <c r="BC42" s="4"/>
      <c r="BD42" s="4"/>
      <c r="BE42" s="4"/>
      <c r="BF42" s="4"/>
      <c r="BG42" s="4" t="s">
        <v>370</v>
      </c>
      <c r="BI42" s="4"/>
    </row>
    <row r="43" spans="1:61">
      <c r="A43" s="1" t="str">
        <f>D49&amp;I49&amp;N49&amp;S49&amp;X49&amp;AC49&amp;AH49&amp;AM49&amp;AR49&amp;AW49&amp;BB49&amp;BG49</f>
        <v>222231313131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 t="s">
        <v>396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3:61">
      <c r="C44" t="s">
        <v>0</v>
      </c>
      <c r="D44" t="s">
        <v>5</v>
      </c>
      <c r="E44" t="s">
        <v>49</v>
      </c>
      <c r="F44" t="s">
        <v>11</v>
      </c>
      <c r="H44" t="s">
        <v>39</v>
      </c>
      <c r="I44" t="s">
        <v>6</v>
      </c>
      <c r="J44" t="s">
        <v>10</v>
      </c>
      <c r="K44" t="s">
        <v>56</v>
      </c>
      <c r="M44" t="s">
        <v>3</v>
      </c>
      <c r="N44" t="s">
        <v>45</v>
      </c>
      <c r="O44" t="s">
        <v>52</v>
      </c>
      <c r="P44" t="s">
        <v>0</v>
      </c>
      <c r="R44" t="s">
        <v>42</v>
      </c>
      <c r="S44" t="s">
        <v>8</v>
      </c>
      <c r="T44" t="s">
        <v>12</v>
      </c>
      <c r="U44" t="s">
        <v>39</v>
      </c>
      <c r="W44" t="s">
        <v>5</v>
      </c>
      <c r="X44" t="s">
        <v>49</v>
      </c>
      <c r="Y44" t="s">
        <v>55</v>
      </c>
      <c r="Z44" t="s">
        <v>3</v>
      </c>
      <c r="AB44" t="s">
        <v>6</v>
      </c>
      <c r="AC44" t="s">
        <v>10</v>
      </c>
      <c r="AD44" t="s">
        <v>38</v>
      </c>
      <c r="AE44" t="s">
        <v>42</v>
      </c>
      <c r="AG44" t="s">
        <v>45</v>
      </c>
      <c r="AH44" t="s">
        <v>52</v>
      </c>
      <c r="AI44" t="s">
        <v>3</v>
      </c>
      <c r="AJ44" t="s">
        <v>5</v>
      </c>
      <c r="AL44" t="s">
        <v>8</v>
      </c>
      <c r="AM44" t="s">
        <v>12</v>
      </c>
      <c r="AN44" t="s">
        <v>41</v>
      </c>
      <c r="AO44" t="s">
        <v>6</v>
      </c>
      <c r="AQ44" t="s">
        <v>50</v>
      </c>
      <c r="AR44" t="s">
        <v>0</v>
      </c>
      <c r="AS44" t="s">
        <v>5</v>
      </c>
      <c r="AT44" t="s">
        <v>47</v>
      </c>
      <c r="AV44" t="s">
        <v>10</v>
      </c>
      <c r="AW44" t="s">
        <v>38</v>
      </c>
      <c r="AX44" t="s">
        <v>6</v>
      </c>
      <c r="AY44" t="s">
        <v>8</v>
      </c>
      <c r="BA44" t="s">
        <v>11</v>
      </c>
      <c r="BB44" t="s">
        <v>3</v>
      </c>
      <c r="BC44" t="s">
        <v>45</v>
      </c>
      <c r="BD44" t="s">
        <v>50</v>
      </c>
      <c r="BF44" t="s">
        <v>12</v>
      </c>
      <c r="BG44" t="s">
        <v>41</v>
      </c>
      <c r="BH44" t="s">
        <v>8</v>
      </c>
      <c r="BI44" t="s">
        <v>10</v>
      </c>
    </row>
    <row r="45" spans="3:61">
      <c r="C45">
        <f>VLOOKUP(C44,Note!$A$1:$B$26,2,FALSE)</f>
        <v>0</v>
      </c>
      <c r="D45">
        <f>VLOOKUP(D44,Note!$A$1:$B$26,2,FALSE)</f>
        <v>4</v>
      </c>
      <c r="E45">
        <f>VLOOKUP(E44,Note!$A$1:$B$26,2,FALSE)</f>
        <v>8</v>
      </c>
      <c r="F45">
        <f>VLOOKUP(F44,Note!$A$1:$B$26,2,FALSE)</f>
        <v>10</v>
      </c>
      <c r="H45">
        <f>VLOOKUP(H44,Note!$A$1:$B$26,2,FALSE)</f>
        <v>1</v>
      </c>
      <c r="I45">
        <f>VLOOKUP(I44,Note!$A$1:$B$26,2,FALSE)</f>
        <v>5</v>
      </c>
      <c r="J45">
        <f>VLOOKUP(J44,Note!$A$1:$B$26,2,FALSE)</f>
        <v>9</v>
      </c>
      <c r="K45">
        <f>VLOOKUP(K44,Note!$A$1:$B$26,2,FALSE)</f>
        <v>11</v>
      </c>
      <c r="M45">
        <f>VLOOKUP(M44,Note!$A$1:$B$26,2,FALSE)</f>
        <v>2</v>
      </c>
      <c r="N45">
        <f>VLOOKUP(N44,Note!$A$1:$B$26,2,FALSE)</f>
        <v>6</v>
      </c>
      <c r="O45">
        <f>VLOOKUP(O44,Note!$A$1:$B$26,2,FALSE)</f>
        <v>10</v>
      </c>
      <c r="P45">
        <f>VLOOKUP(P44,Note!$A$1:$B$26,2,FALSE)</f>
        <v>0</v>
      </c>
      <c r="R45">
        <f>VLOOKUP(R44,Note!$A$1:$B$26,2,FALSE)</f>
        <v>3</v>
      </c>
      <c r="S45">
        <f>VLOOKUP(S44,Note!$A$1:$B$26,2,FALSE)</f>
        <v>7</v>
      </c>
      <c r="T45">
        <f>VLOOKUP(T44,Note!$A$1:$B$26,2,FALSE)</f>
        <v>11</v>
      </c>
      <c r="U45">
        <f>VLOOKUP(U44,Note!$A$1:$B$26,2,FALSE)</f>
        <v>1</v>
      </c>
      <c r="W45">
        <f>VLOOKUP(W44,Note!$A$1:$B$26,2,FALSE)</f>
        <v>4</v>
      </c>
      <c r="X45">
        <f>VLOOKUP(X44,Note!$A$1:$B$26,2,FALSE)</f>
        <v>8</v>
      </c>
      <c r="Y45">
        <f>VLOOKUP(Y44,Note!$A$1:$B$26,2,FALSE)</f>
        <v>0</v>
      </c>
      <c r="Z45">
        <f>VLOOKUP(Z44,Note!$A$1:$B$26,2,FALSE)</f>
        <v>2</v>
      </c>
      <c r="AB45">
        <f>VLOOKUP(AB44,Note!$A$1:$B$26,2,FALSE)</f>
        <v>5</v>
      </c>
      <c r="AC45">
        <f>VLOOKUP(AC44,Note!$A$1:$B$26,2,FALSE)</f>
        <v>9</v>
      </c>
      <c r="AD45">
        <f>VLOOKUP(AD44,Note!$A$1:$B$26,2,FALSE)</f>
        <v>1</v>
      </c>
      <c r="AE45">
        <f>VLOOKUP(AE44,Note!$A$1:$B$26,2,FALSE)</f>
        <v>3</v>
      </c>
      <c r="AG45">
        <f>VLOOKUP(AG44,Note!$A$1:$B$26,2,FALSE)</f>
        <v>6</v>
      </c>
      <c r="AH45">
        <f>VLOOKUP(AH44,Note!$A$1:$B$26,2,FALSE)</f>
        <v>10</v>
      </c>
      <c r="AI45">
        <f>VLOOKUP(AI44,Note!$A$1:$B$26,2,FALSE)</f>
        <v>2</v>
      </c>
      <c r="AJ45">
        <f>VLOOKUP(AJ44,Note!$A$1:$B$26,2,FALSE)</f>
        <v>4</v>
      </c>
      <c r="AL45">
        <f>VLOOKUP(AL44,Note!$A$1:$B$26,2,FALSE)</f>
        <v>7</v>
      </c>
      <c r="AM45">
        <f>VLOOKUP(AM44,Note!$A$1:$B$26,2,FALSE)</f>
        <v>11</v>
      </c>
      <c r="AN45">
        <f>VLOOKUP(AN44,Note!$A$1:$B$26,2,FALSE)</f>
        <v>3</v>
      </c>
      <c r="AO45">
        <f>VLOOKUP(AO44,Note!$A$1:$B$26,2,FALSE)</f>
        <v>5</v>
      </c>
      <c r="AQ45">
        <f>VLOOKUP(AQ44,Note!$A$1:$B$26,2,FALSE)</f>
        <v>8</v>
      </c>
      <c r="AR45">
        <f>VLOOKUP(AR44,Note!$A$1:$B$26,2,FALSE)</f>
        <v>0</v>
      </c>
      <c r="AS45">
        <f>VLOOKUP(AS44,Note!$A$1:$B$26,2,FALSE)</f>
        <v>4</v>
      </c>
      <c r="AT45">
        <f>VLOOKUP(AT44,Note!$A$1:$B$26,2,FALSE)</f>
        <v>6</v>
      </c>
      <c r="AV45">
        <f>VLOOKUP(AV44,Note!$A$1:$B$26,2,FALSE)</f>
        <v>9</v>
      </c>
      <c r="AW45">
        <f>VLOOKUP(AW44,Note!$A$1:$B$26,2,FALSE)</f>
        <v>1</v>
      </c>
      <c r="AX45">
        <f>VLOOKUP(AX44,Note!$A$1:$B$26,2,FALSE)</f>
        <v>5</v>
      </c>
      <c r="AY45">
        <f>VLOOKUP(AY44,Note!$A$1:$B$26,2,FALSE)</f>
        <v>7</v>
      </c>
      <c r="BA45">
        <f>VLOOKUP(BA44,Note!$A$1:$B$26,2,FALSE)</f>
        <v>10</v>
      </c>
      <c r="BB45">
        <f>VLOOKUP(BB44,Note!$A$1:$B$26,2,FALSE)</f>
        <v>2</v>
      </c>
      <c r="BC45">
        <f>VLOOKUP(BC44,Note!$A$1:$B$26,2,FALSE)</f>
        <v>6</v>
      </c>
      <c r="BD45">
        <f>VLOOKUP(BD44,Note!$A$1:$B$26,2,FALSE)</f>
        <v>8</v>
      </c>
      <c r="BF45">
        <f>VLOOKUP(BF44,Note!$A$1:$B$26,2,FALSE)</f>
        <v>11</v>
      </c>
      <c r="BG45">
        <f>VLOOKUP(BG44,Note!$A$1:$B$26,2,FALSE)</f>
        <v>3</v>
      </c>
      <c r="BH45">
        <f>VLOOKUP(BH44,Note!$A$1:$B$26,2,FALSE)</f>
        <v>7</v>
      </c>
      <c r="BI45">
        <f>VLOOKUP(BI44,Note!$A$1:$B$26,2,FALSE)</f>
        <v>9</v>
      </c>
    </row>
    <row r="46" spans="1:61">
      <c r="A46" t="str">
        <f>まとめ3!$A$1</f>
        <v>C</v>
      </c>
      <c r="B46">
        <f>VLOOKUP(A46,Note!$A$1:$B$26,2,FALSE)</f>
        <v>0</v>
      </c>
      <c r="C46" s="3">
        <f>VLOOKUP(ABS(B46-C45),Note!$E$1:$F$25,2,FALSE)</f>
        <v>0</v>
      </c>
      <c r="D46" s="3">
        <f>VLOOKUP(ABS(B46-D45),Note!$E$1:$F$25,2,FALSE)</f>
        <v>0</v>
      </c>
      <c r="E46" s="3">
        <f>VLOOKUP(ABS(B46-E45),Note!$E$1:$F$25,2,FALSE)</f>
        <v>0</v>
      </c>
      <c r="F46" s="3">
        <f>VLOOKUP(ABS(B46-F45),Note!$E$1:$F$25,2,FALSE)</f>
        <v>0</v>
      </c>
      <c r="G46">
        <f t="shared" ref="G46:G48" si="58">B46</f>
        <v>0</v>
      </c>
      <c r="H46" s="3">
        <f>VLOOKUP(ABS(G46-H45),Note!$E$1:$F$25,2,FALSE)</f>
        <v>1</v>
      </c>
      <c r="I46" s="3">
        <f>VLOOKUP(ABS(G46-I45),Note!$E$1:$F$25,2,FALSE)</f>
        <v>0</v>
      </c>
      <c r="J46" s="3">
        <f>VLOOKUP(ABS(G46-J45),Note!$E$1:$F$25,2,FALSE)</f>
        <v>0</v>
      </c>
      <c r="K46" s="3">
        <f>VLOOKUP(ABS(G46-K45),Note!$E$1:$F$25,2,FALSE)</f>
        <v>1</v>
      </c>
      <c r="L46">
        <f t="shared" ref="L46:L48" si="59">G46</f>
        <v>0</v>
      </c>
      <c r="M46" s="3">
        <f>VLOOKUP(ABS(L46-M45),Note!$E$1:$F$25,2,FALSE)</f>
        <v>0</v>
      </c>
      <c r="N46" s="3">
        <f>VLOOKUP(ABS(L46-N45),Note!$E$1:$F$25,2,FALSE)</f>
        <v>0</v>
      </c>
      <c r="O46" s="3">
        <f>VLOOKUP(ABS(L46-O45),Note!$E$1:$F$25,2,FALSE)</f>
        <v>0</v>
      </c>
      <c r="P46" s="3">
        <f>VLOOKUP(ABS(L46-P45),Note!$E$1:$F$25,2,FALSE)</f>
        <v>0</v>
      </c>
      <c r="Q46">
        <f t="shared" ref="Q46:Q48" si="60">L46</f>
        <v>0</v>
      </c>
      <c r="R46" s="3">
        <f>VLOOKUP(ABS(Q46-R45),Note!$E$1:$F$25,2,FALSE)</f>
        <v>0</v>
      </c>
      <c r="S46" s="3">
        <f>VLOOKUP(ABS(Q46-S45),Note!$E$1:$F$25,2,FALSE)</f>
        <v>0</v>
      </c>
      <c r="T46" s="3">
        <f>VLOOKUP(ABS(Q46-T45),Note!$E$1:$F$25,2,FALSE)</f>
        <v>1</v>
      </c>
      <c r="U46" s="3">
        <f>VLOOKUP(ABS(Q46-U45),Note!$E$1:$F$25,2,FALSE)</f>
        <v>1</v>
      </c>
      <c r="V46">
        <f t="shared" ref="V46:V48" si="61">Q46</f>
        <v>0</v>
      </c>
      <c r="W46" s="3">
        <f>VLOOKUP(ABS(V46-W45),Note!$E$1:$F$25,2,FALSE)</f>
        <v>0</v>
      </c>
      <c r="X46" s="3">
        <f>VLOOKUP(ABS(V46-X45),Note!$E$1:$F$25,2,FALSE)</f>
        <v>0</v>
      </c>
      <c r="Y46" s="3">
        <f>VLOOKUP(ABS(V46-Y45),Note!$E$1:$F$25,2,FALSE)</f>
        <v>0</v>
      </c>
      <c r="Z46" s="3">
        <f>VLOOKUP(ABS(V46-Z45),Note!$E$1:$F$25,2,FALSE)</f>
        <v>0</v>
      </c>
      <c r="AA46">
        <f t="shared" ref="AA46:AA48" si="62">V46</f>
        <v>0</v>
      </c>
      <c r="AB46" s="3">
        <f>VLOOKUP(ABS(AA46-AB45),Note!$E$1:$F$25,2,FALSE)</f>
        <v>0</v>
      </c>
      <c r="AC46" s="3">
        <f>VLOOKUP(ABS(AA46-AC45),Note!$E$1:$F$25,2,FALSE)</f>
        <v>0</v>
      </c>
      <c r="AD46" s="3">
        <f>VLOOKUP(ABS(AA46-AD45),Note!$E$1:$F$25,2,FALSE)</f>
        <v>1</v>
      </c>
      <c r="AE46" s="3">
        <f>VLOOKUP(ABS(AA46-AE45),Note!$E$1:$F$25,2,FALSE)</f>
        <v>0</v>
      </c>
      <c r="AF46">
        <f t="shared" ref="AF46:AF48" si="63">AA46</f>
        <v>0</v>
      </c>
      <c r="AG46" s="3">
        <f>VLOOKUP(ABS(AF46-AG45),Note!$E$1:$F$25,2,FALSE)</f>
        <v>0</v>
      </c>
      <c r="AH46" s="3">
        <f>VLOOKUP(ABS(AF46-AH45),Note!$E$1:$F$25,2,FALSE)</f>
        <v>0</v>
      </c>
      <c r="AI46" s="3">
        <f>VLOOKUP(ABS(AF46-AI45),Note!$E$1:$F$25,2,FALSE)</f>
        <v>0</v>
      </c>
      <c r="AJ46" s="3">
        <f>VLOOKUP(ABS(AF46-AJ45),Note!$E$1:$F$25,2,FALSE)</f>
        <v>0</v>
      </c>
      <c r="AK46">
        <f t="shared" ref="AK46:AK48" si="64">AF46</f>
        <v>0</v>
      </c>
      <c r="AL46" s="3">
        <f>VLOOKUP(ABS(AK46-AL45),Note!$E$1:$F$25,2,FALSE)</f>
        <v>0</v>
      </c>
      <c r="AM46" s="3">
        <f>VLOOKUP(ABS(AK46-AM45),Note!$E$1:$F$25,2,FALSE)</f>
        <v>1</v>
      </c>
      <c r="AN46" s="3">
        <f>VLOOKUP(ABS(AK46-AN45),Note!$E$1:$F$25,2,FALSE)</f>
        <v>0</v>
      </c>
      <c r="AO46" s="3">
        <f>VLOOKUP(ABS(AK46-AO45),Note!$E$1:$F$25,2,FALSE)</f>
        <v>0</v>
      </c>
      <c r="AP46">
        <f t="shared" ref="AP46:AP48" si="65">AK46</f>
        <v>0</v>
      </c>
      <c r="AQ46" s="3">
        <f>VLOOKUP(ABS(AP46-AQ45),Note!$E$1:$F$25,2,FALSE)</f>
        <v>0</v>
      </c>
      <c r="AR46" s="3">
        <f>VLOOKUP(ABS(AP46-AR45),Note!$E$1:$F$25,2,FALSE)</f>
        <v>0</v>
      </c>
      <c r="AS46" s="3">
        <f>VLOOKUP(ABS(AP46-AS45),Note!$E$1:$F$25,2,FALSE)</f>
        <v>0</v>
      </c>
      <c r="AT46" s="3">
        <f>VLOOKUP(ABS(AP46-AT45),Note!$E$1:$F$25,2,FALSE)</f>
        <v>0</v>
      </c>
      <c r="AU46">
        <f t="shared" ref="AU46:AU48" si="66">AP46</f>
        <v>0</v>
      </c>
      <c r="AV46" s="3">
        <f>VLOOKUP(ABS(AU46-AV45),Note!$E$1:$F$25,2,FALSE)</f>
        <v>0</v>
      </c>
      <c r="AW46" s="3">
        <f>VLOOKUP(ABS(AU46-AW45),Note!$E$1:$F$25,2,FALSE)</f>
        <v>1</v>
      </c>
      <c r="AX46" s="3">
        <f>VLOOKUP(ABS(AU46-AX45),Note!$E$1:$F$25,2,FALSE)</f>
        <v>0</v>
      </c>
      <c r="AY46" s="3">
        <f>VLOOKUP(ABS(AU46-AY45),Note!$E$1:$F$25,2,FALSE)</f>
        <v>0</v>
      </c>
      <c r="AZ46">
        <f t="shared" ref="AZ46:AZ48" si="67">AU46</f>
        <v>0</v>
      </c>
      <c r="BA46" s="3">
        <f>VLOOKUP(ABS(AZ46-BA45),Note!$E$1:$F$25,2,FALSE)</f>
        <v>0</v>
      </c>
      <c r="BB46" s="3">
        <f>VLOOKUP(ABS(AZ46-BB45),Note!$E$1:$F$25,2,FALSE)</f>
        <v>0</v>
      </c>
      <c r="BC46" s="3">
        <f>VLOOKUP(ABS(AZ46-BC45),Note!$E$1:$F$25,2,FALSE)</f>
        <v>0</v>
      </c>
      <c r="BD46" s="3">
        <f>VLOOKUP(ABS(AZ46-BD45),Note!$E$1:$F$25,2,FALSE)</f>
        <v>0</v>
      </c>
      <c r="BE46">
        <f t="shared" ref="BE46:BE48" si="68">AZ46</f>
        <v>0</v>
      </c>
      <c r="BF46" s="3">
        <f>VLOOKUP(ABS(BE46-BF45),Note!$E$1:$F$25,2,FALSE)</f>
        <v>1</v>
      </c>
      <c r="BG46" s="3">
        <f>VLOOKUP(ABS(BE46-BG45),Note!$E$1:$F$25,2,FALSE)</f>
        <v>0</v>
      </c>
      <c r="BH46" s="3">
        <f>VLOOKUP(ABS(BE46-BH45),Note!$E$1:$F$25,2,FALSE)</f>
        <v>0</v>
      </c>
      <c r="BI46" s="3">
        <f>VLOOKUP(ABS(BE46-BI45),Note!$E$1:$F$25,2,FALSE)</f>
        <v>0</v>
      </c>
    </row>
    <row r="47" spans="1:61">
      <c r="A47" t="str">
        <f>VLOOKUP(まとめ3!$A$1&amp;"m",Chords!$A$2:$D$188,2,FALSE)</f>
        <v>E♭</v>
      </c>
      <c r="B47">
        <f>VLOOKUP(A47,Note!$A$1:$B$26,2,FALSE)</f>
        <v>3</v>
      </c>
      <c r="C47" s="3">
        <f>VLOOKUP(ABS(B47-C45),Note!$E$1:$F$25,2,FALSE)</f>
        <v>0</v>
      </c>
      <c r="D47" s="3">
        <f>VLOOKUP(ABS(B47-D45),Note!$E$1:$F$25,2,FALSE)</f>
        <v>1</v>
      </c>
      <c r="E47" s="3">
        <f>VLOOKUP(ABS(B47-E45),Note!$E$1:$F$25,2,FALSE)</f>
        <v>0</v>
      </c>
      <c r="F47" s="3">
        <f>VLOOKUP(ABS(B47-F45),Note!$E$1:$F$25,2,FALSE)</f>
        <v>0</v>
      </c>
      <c r="G47">
        <f t="shared" si="58"/>
        <v>3</v>
      </c>
      <c r="H47" s="3">
        <f>VLOOKUP(ABS(G47-H45),Note!$E$1:$F$25,2,FALSE)</f>
        <v>0</v>
      </c>
      <c r="I47" s="3">
        <f>VLOOKUP(ABS(G47-I45),Note!$E$1:$F$25,2,FALSE)</f>
        <v>0</v>
      </c>
      <c r="J47" s="3">
        <f>VLOOKUP(ABS(G47-J45),Note!$E$1:$F$25,2,FALSE)</f>
        <v>0</v>
      </c>
      <c r="K47" s="3">
        <f>VLOOKUP(ABS(G47-K45),Note!$E$1:$F$25,2,FALSE)</f>
        <v>0</v>
      </c>
      <c r="L47">
        <f t="shared" si="59"/>
        <v>3</v>
      </c>
      <c r="M47" s="3">
        <f>VLOOKUP(ABS(L47-M45),Note!$E$1:$F$25,2,FALSE)</f>
        <v>1</v>
      </c>
      <c r="N47" s="3">
        <f>VLOOKUP(ABS(L47-N45),Note!$E$1:$F$25,2,FALSE)</f>
        <v>0</v>
      </c>
      <c r="O47" s="3">
        <f>VLOOKUP(ABS(L47-O45),Note!$E$1:$F$25,2,FALSE)</f>
        <v>0</v>
      </c>
      <c r="P47" s="3">
        <f>VLOOKUP(ABS(L47-P45),Note!$E$1:$F$25,2,FALSE)</f>
        <v>0</v>
      </c>
      <c r="Q47">
        <f t="shared" si="60"/>
        <v>3</v>
      </c>
      <c r="R47" s="3">
        <f>VLOOKUP(ABS(Q47-R45),Note!$E$1:$F$25,2,FALSE)</f>
        <v>0</v>
      </c>
      <c r="S47" s="3">
        <f>VLOOKUP(ABS(Q47-S45),Note!$E$1:$F$25,2,FALSE)</f>
        <v>0</v>
      </c>
      <c r="T47" s="3">
        <f>VLOOKUP(ABS(Q47-T45),Note!$E$1:$F$25,2,FALSE)</f>
        <v>0</v>
      </c>
      <c r="U47" s="3">
        <f>VLOOKUP(ABS(Q47-U45),Note!$E$1:$F$25,2,FALSE)</f>
        <v>0</v>
      </c>
      <c r="V47">
        <f t="shared" si="61"/>
        <v>3</v>
      </c>
      <c r="W47" s="3">
        <f>VLOOKUP(ABS(V47-W45),Note!$E$1:$F$25,2,FALSE)</f>
        <v>1</v>
      </c>
      <c r="X47" s="3">
        <f>VLOOKUP(ABS(V47-X45),Note!$E$1:$F$25,2,FALSE)</f>
        <v>0</v>
      </c>
      <c r="Y47" s="3">
        <f>VLOOKUP(ABS(V47-Y45),Note!$E$1:$F$25,2,FALSE)</f>
        <v>0</v>
      </c>
      <c r="Z47" s="3">
        <f>VLOOKUP(ABS(V47-Z45),Note!$E$1:$F$25,2,FALSE)</f>
        <v>1</v>
      </c>
      <c r="AA47">
        <f t="shared" si="62"/>
        <v>3</v>
      </c>
      <c r="AB47" s="3">
        <f>VLOOKUP(ABS(AA47-AB45),Note!$E$1:$F$25,2,FALSE)</f>
        <v>0</v>
      </c>
      <c r="AC47" s="3">
        <f>VLOOKUP(ABS(AA47-AC45),Note!$E$1:$F$25,2,FALSE)</f>
        <v>0</v>
      </c>
      <c r="AD47" s="3">
        <f>VLOOKUP(ABS(AA47-AD45),Note!$E$1:$F$25,2,FALSE)</f>
        <v>0</v>
      </c>
      <c r="AE47" s="3">
        <f>VLOOKUP(ABS(AA47-AE45),Note!$E$1:$F$25,2,FALSE)</f>
        <v>0</v>
      </c>
      <c r="AF47">
        <f t="shared" si="63"/>
        <v>3</v>
      </c>
      <c r="AG47" s="3">
        <f>VLOOKUP(ABS(AF47-AG45),Note!$E$1:$F$25,2,FALSE)</f>
        <v>0</v>
      </c>
      <c r="AH47" s="3">
        <f>VLOOKUP(ABS(AF47-AH45),Note!$E$1:$F$25,2,FALSE)</f>
        <v>0</v>
      </c>
      <c r="AI47" s="3">
        <f>VLOOKUP(ABS(AF47-AI45),Note!$E$1:$F$25,2,FALSE)</f>
        <v>1</v>
      </c>
      <c r="AJ47" s="3">
        <f>VLOOKUP(ABS(AF47-AJ45),Note!$E$1:$F$25,2,FALSE)</f>
        <v>1</v>
      </c>
      <c r="AK47">
        <f t="shared" si="64"/>
        <v>3</v>
      </c>
      <c r="AL47" s="3">
        <f>VLOOKUP(ABS(AK47-AL45),Note!$E$1:$F$25,2,FALSE)</f>
        <v>0</v>
      </c>
      <c r="AM47" s="3">
        <f>VLOOKUP(ABS(AK47-AM45),Note!$E$1:$F$25,2,FALSE)</f>
        <v>0</v>
      </c>
      <c r="AN47" s="3">
        <f>VLOOKUP(ABS(AK47-AN45),Note!$E$1:$F$25,2,FALSE)</f>
        <v>0</v>
      </c>
      <c r="AO47" s="3">
        <f>VLOOKUP(ABS(AK47-AO45),Note!$E$1:$F$25,2,FALSE)</f>
        <v>0</v>
      </c>
      <c r="AP47">
        <f t="shared" si="65"/>
        <v>3</v>
      </c>
      <c r="AQ47" s="3">
        <f>VLOOKUP(ABS(AP47-AQ45),Note!$E$1:$F$25,2,FALSE)</f>
        <v>0</v>
      </c>
      <c r="AR47" s="3">
        <f>VLOOKUP(ABS(AP47-AR45),Note!$E$1:$F$25,2,FALSE)</f>
        <v>0</v>
      </c>
      <c r="AS47" s="3">
        <f>VLOOKUP(ABS(AP47-AS45),Note!$E$1:$F$25,2,FALSE)</f>
        <v>1</v>
      </c>
      <c r="AT47" s="3">
        <f>VLOOKUP(ABS(AP47-AT45),Note!$E$1:$F$25,2,FALSE)</f>
        <v>0</v>
      </c>
      <c r="AU47">
        <f t="shared" si="66"/>
        <v>3</v>
      </c>
      <c r="AV47" s="3">
        <f>VLOOKUP(ABS(AU47-AV45),Note!$E$1:$F$25,2,FALSE)</f>
        <v>0</v>
      </c>
      <c r="AW47" s="3">
        <f>VLOOKUP(ABS(AU47-AW45),Note!$E$1:$F$25,2,FALSE)</f>
        <v>0</v>
      </c>
      <c r="AX47" s="3">
        <f>VLOOKUP(ABS(AU47-AX45),Note!$E$1:$F$25,2,FALSE)</f>
        <v>0</v>
      </c>
      <c r="AY47" s="3">
        <f>VLOOKUP(ABS(AU47-AY45),Note!$E$1:$F$25,2,FALSE)</f>
        <v>0</v>
      </c>
      <c r="AZ47">
        <f t="shared" si="67"/>
        <v>3</v>
      </c>
      <c r="BA47" s="3">
        <f>VLOOKUP(ABS(AZ47-BA45),Note!$E$1:$F$25,2,FALSE)</f>
        <v>0</v>
      </c>
      <c r="BB47" s="3">
        <f>VLOOKUP(ABS(AZ47-BB45),Note!$E$1:$F$25,2,FALSE)</f>
        <v>1</v>
      </c>
      <c r="BC47" s="3">
        <f>VLOOKUP(ABS(AZ47-BC45),Note!$E$1:$F$25,2,FALSE)</f>
        <v>0</v>
      </c>
      <c r="BD47" s="3">
        <f>VLOOKUP(ABS(AZ47-BD45),Note!$E$1:$F$25,2,FALSE)</f>
        <v>0</v>
      </c>
      <c r="BE47">
        <f t="shared" si="68"/>
        <v>3</v>
      </c>
      <c r="BF47" s="3">
        <f>VLOOKUP(ABS(BE47-BF45),Note!$E$1:$F$25,2,FALSE)</f>
        <v>0</v>
      </c>
      <c r="BG47" s="3">
        <f>VLOOKUP(ABS(BE47-BG45),Note!$E$1:$F$25,2,FALSE)</f>
        <v>0</v>
      </c>
      <c r="BH47" s="3">
        <f>VLOOKUP(ABS(BE47-BH45),Note!$E$1:$F$25,2,FALSE)</f>
        <v>0</v>
      </c>
      <c r="BI47" s="3">
        <f>VLOOKUP(ABS(BE47-BI45),Note!$E$1:$F$25,2,FALSE)</f>
        <v>0</v>
      </c>
    </row>
    <row r="48" spans="1:61">
      <c r="A48" t="str">
        <f>VLOOKUP(まとめ3!$A$1&amp;"m",Chords!$A$2:$D$188,3,FALSE)</f>
        <v>G</v>
      </c>
      <c r="B48">
        <f>VLOOKUP(A48,Note!$A$1:$B$26,2,FALSE)</f>
        <v>7</v>
      </c>
      <c r="C48" s="3">
        <f>VLOOKUP(ABS(B48-C45),Note!$E$1:$F$25,2,FALSE)</f>
        <v>0</v>
      </c>
      <c r="D48" s="3">
        <f>VLOOKUP(ABS(B48-D45),Note!$E$1:$F$25,2,FALSE)</f>
        <v>0</v>
      </c>
      <c r="E48" s="3">
        <f>VLOOKUP(ABS(B48-E45),Note!$E$1:$F$25,2,FALSE)</f>
        <v>1</v>
      </c>
      <c r="F48" s="3">
        <f>VLOOKUP(ABS(B48-F45),Note!$E$1:$F$25,2,FALSE)</f>
        <v>0</v>
      </c>
      <c r="G48">
        <f t="shared" si="58"/>
        <v>7</v>
      </c>
      <c r="H48" s="3">
        <f>VLOOKUP(ABS(G48-H45),Note!$E$1:$F$25,2,FALSE)</f>
        <v>0</v>
      </c>
      <c r="I48" s="3">
        <f>VLOOKUP(ABS(G48-I45),Note!$E$1:$F$25,2,FALSE)</f>
        <v>0</v>
      </c>
      <c r="J48" s="3">
        <f>VLOOKUP(ABS(G48-J45),Note!$E$1:$F$25,2,FALSE)</f>
        <v>0</v>
      </c>
      <c r="K48" s="3">
        <f>VLOOKUP(ABS(G48-K45),Note!$E$1:$F$25,2,FALSE)</f>
        <v>0</v>
      </c>
      <c r="L48">
        <f t="shared" si="59"/>
        <v>7</v>
      </c>
      <c r="M48" s="3">
        <f>VLOOKUP(ABS(L48-M45),Note!$E$1:$F$25,2,FALSE)</f>
        <v>0</v>
      </c>
      <c r="N48" s="3">
        <f>VLOOKUP(ABS(L48-N45),Note!$E$1:$F$25,2,FALSE)</f>
        <v>1</v>
      </c>
      <c r="O48" s="3">
        <f>VLOOKUP(ABS(L48-O45),Note!$E$1:$F$25,2,FALSE)</f>
        <v>0</v>
      </c>
      <c r="P48" s="3">
        <f>VLOOKUP(ABS(L48-P45),Note!$E$1:$F$25,2,FALSE)</f>
        <v>0</v>
      </c>
      <c r="Q48">
        <f t="shared" si="60"/>
        <v>7</v>
      </c>
      <c r="R48" s="3">
        <f>VLOOKUP(ABS(Q48-R45),Note!$E$1:$F$25,2,FALSE)</f>
        <v>0</v>
      </c>
      <c r="S48" s="3">
        <f>VLOOKUP(ABS(Q48-S45),Note!$E$1:$F$25,2,FALSE)</f>
        <v>0</v>
      </c>
      <c r="T48" s="3">
        <f>VLOOKUP(ABS(Q48-T45),Note!$E$1:$F$25,2,FALSE)</f>
        <v>0</v>
      </c>
      <c r="U48" s="3">
        <f>VLOOKUP(ABS(Q48-U45),Note!$E$1:$F$25,2,FALSE)</f>
        <v>0</v>
      </c>
      <c r="V48">
        <f t="shared" si="61"/>
        <v>7</v>
      </c>
      <c r="W48" s="3">
        <f>VLOOKUP(ABS(V48-W45),Note!$E$1:$F$25,2,FALSE)</f>
        <v>0</v>
      </c>
      <c r="X48" s="3">
        <f>VLOOKUP(ABS(V48-X45),Note!$E$1:$F$25,2,FALSE)</f>
        <v>1</v>
      </c>
      <c r="Y48" s="3">
        <f>VLOOKUP(ABS(V48-Y45),Note!$E$1:$F$25,2,FALSE)</f>
        <v>0</v>
      </c>
      <c r="Z48" s="3">
        <f>VLOOKUP(ABS(V48-Z45),Note!$E$1:$F$25,2,FALSE)</f>
        <v>0</v>
      </c>
      <c r="AA48">
        <f t="shared" si="62"/>
        <v>7</v>
      </c>
      <c r="AB48" s="3">
        <f>VLOOKUP(ABS(AA48-AB45),Note!$E$1:$F$25,2,FALSE)</f>
        <v>0</v>
      </c>
      <c r="AC48" s="3">
        <f>VLOOKUP(ABS(AA48-AC45),Note!$E$1:$F$25,2,FALSE)</f>
        <v>0</v>
      </c>
      <c r="AD48" s="3">
        <f>VLOOKUP(ABS(AA48-AD45),Note!$E$1:$F$25,2,FALSE)</f>
        <v>0</v>
      </c>
      <c r="AE48" s="3">
        <f>VLOOKUP(ABS(AA48-AE45),Note!$E$1:$F$25,2,FALSE)</f>
        <v>0</v>
      </c>
      <c r="AF48">
        <f t="shared" si="63"/>
        <v>7</v>
      </c>
      <c r="AG48" s="3">
        <f>VLOOKUP(ABS(AF48-AG45),Note!$E$1:$F$25,2,FALSE)</f>
        <v>1</v>
      </c>
      <c r="AH48" s="3">
        <f>VLOOKUP(ABS(AF48-AH45),Note!$E$1:$F$25,2,FALSE)</f>
        <v>0</v>
      </c>
      <c r="AI48" s="3">
        <f>VLOOKUP(ABS(AF48-AI45),Note!$E$1:$F$25,2,FALSE)</f>
        <v>0</v>
      </c>
      <c r="AJ48" s="3">
        <f>VLOOKUP(ABS(AF48-AJ45),Note!$E$1:$F$25,2,FALSE)</f>
        <v>0</v>
      </c>
      <c r="AK48">
        <f t="shared" si="64"/>
        <v>7</v>
      </c>
      <c r="AL48" s="3">
        <f>VLOOKUP(ABS(AK48-AL45),Note!$E$1:$F$25,2,FALSE)</f>
        <v>0</v>
      </c>
      <c r="AM48" s="3">
        <f>VLOOKUP(ABS(AK48-AM45),Note!$E$1:$F$25,2,FALSE)</f>
        <v>0</v>
      </c>
      <c r="AN48" s="3">
        <f>VLOOKUP(ABS(AK48-AN45),Note!$E$1:$F$25,2,FALSE)</f>
        <v>0</v>
      </c>
      <c r="AO48" s="3">
        <f>VLOOKUP(ABS(AK48-AO45),Note!$E$1:$F$25,2,FALSE)</f>
        <v>0</v>
      </c>
      <c r="AP48">
        <f t="shared" si="65"/>
        <v>7</v>
      </c>
      <c r="AQ48" s="3">
        <f>VLOOKUP(ABS(AP48-AQ45),Note!$E$1:$F$25,2,FALSE)</f>
        <v>1</v>
      </c>
      <c r="AR48" s="3">
        <f>VLOOKUP(ABS(AP48-AR45),Note!$E$1:$F$25,2,FALSE)</f>
        <v>0</v>
      </c>
      <c r="AS48" s="3">
        <f>VLOOKUP(ABS(AP48-AS45),Note!$E$1:$F$25,2,FALSE)</f>
        <v>0</v>
      </c>
      <c r="AT48" s="3">
        <f>VLOOKUP(ABS(AP48-AT45),Note!$E$1:$F$25,2,FALSE)</f>
        <v>1</v>
      </c>
      <c r="AU48">
        <f t="shared" si="66"/>
        <v>7</v>
      </c>
      <c r="AV48" s="3">
        <f>VLOOKUP(ABS(AU48-AV45),Note!$E$1:$F$25,2,FALSE)</f>
        <v>0</v>
      </c>
      <c r="AW48" s="3">
        <f>VLOOKUP(ABS(AU48-AW45),Note!$E$1:$F$25,2,FALSE)</f>
        <v>0</v>
      </c>
      <c r="AX48" s="3">
        <f>VLOOKUP(ABS(AU48-AX45),Note!$E$1:$F$25,2,FALSE)</f>
        <v>0</v>
      </c>
      <c r="AY48" s="3">
        <f>VLOOKUP(ABS(AU48-AY45),Note!$E$1:$F$25,2,FALSE)</f>
        <v>0</v>
      </c>
      <c r="AZ48">
        <f t="shared" si="67"/>
        <v>7</v>
      </c>
      <c r="BA48" s="3">
        <f>VLOOKUP(ABS(AZ48-BA45),Note!$E$1:$F$25,2,FALSE)</f>
        <v>0</v>
      </c>
      <c r="BB48" s="3">
        <f>VLOOKUP(ABS(AZ48-BB45),Note!$E$1:$F$25,2,FALSE)</f>
        <v>0</v>
      </c>
      <c r="BC48" s="3">
        <f>VLOOKUP(ABS(AZ48-BC45),Note!$E$1:$F$25,2,FALSE)</f>
        <v>1</v>
      </c>
      <c r="BD48" s="3">
        <f>VLOOKUP(ABS(AZ48-BD45),Note!$E$1:$F$25,2,FALSE)</f>
        <v>1</v>
      </c>
      <c r="BE48">
        <f t="shared" si="68"/>
        <v>7</v>
      </c>
      <c r="BF48" s="3">
        <f>VLOOKUP(ABS(BE48-BF45),Note!$E$1:$F$25,2,FALSE)</f>
        <v>0</v>
      </c>
      <c r="BG48" s="3">
        <f>VLOOKUP(ABS(BE48-BG45),Note!$E$1:$F$25,2,FALSE)</f>
        <v>0</v>
      </c>
      <c r="BH48" s="3">
        <f>VLOOKUP(ABS(BE48-BH45),Note!$E$1:$F$25,2,FALSE)</f>
        <v>0</v>
      </c>
      <c r="BI48" s="3">
        <f>VLOOKUP(ABS(BE48-BI45),Note!$E$1:$F$25,2,FALSE)</f>
        <v>0</v>
      </c>
    </row>
    <row r="49" spans="4:59">
      <c r="D49">
        <f>SUM(C46:C48,D46:D48,E46:E48,F46:F48)</f>
        <v>2</v>
      </c>
      <c r="I49">
        <f>SUM(H46:H48,I46:I48,J46:J48,K46:K48)</f>
        <v>2</v>
      </c>
      <c r="N49">
        <f>SUM(M46:M48,N46:N48,O46:O48,P46:P48)</f>
        <v>2</v>
      </c>
      <c r="S49">
        <f>SUM(R46:R48,S46:S48,T46:T48,U46:U48)</f>
        <v>2</v>
      </c>
      <c r="X49">
        <f>SUM(W46:W48,X46:X48,Y46:Y48,Z46:Z48)</f>
        <v>3</v>
      </c>
      <c r="AC49">
        <f>SUM(AB46:AB48,AC46:AC48,AD46:AD48,AE46:AE48)</f>
        <v>1</v>
      </c>
      <c r="AH49">
        <f>SUM(AG46:AG48,AH46:AH48,AI46:AI48,AJ46:AJ48)</f>
        <v>3</v>
      </c>
      <c r="AM49">
        <f>SUM(AL46:AL48,AM46:AM48,AN46:AN48,AO46:AO48)</f>
        <v>1</v>
      </c>
      <c r="AR49">
        <f>SUM(AQ46:AQ48,AR46:AR48,AS46:AS48,AT46:AT48)</f>
        <v>3</v>
      </c>
      <c r="AW49">
        <f>SUM(AV46:AV48,AW46:AW48,AX46:AX48,AY46:AY48)</f>
        <v>1</v>
      </c>
      <c r="BB49">
        <f>SUM(BA46:BA48,BB46:BB48,BC46:BC48,BD46:BD48)</f>
        <v>3</v>
      </c>
      <c r="BG49">
        <f>SUM(BF46:BF48,BG46:BG48,BH46:BH48,BI46:BI48)</f>
        <v>1</v>
      </c>
    </row>
    <row r="50" spans="22:51"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2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</sheetData>
  <pageMargins left="0.699305555555556" right="0.699305555555556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52"/>
  <sheetViews>
    <sheetView zoomScale="85" zoomScaleNormal="85" topLeftCell="A19" workbookViewId="0">
      <selection activeCell="AG56" sqref="AG56:AH56"/>
    </sheetView>
  </sheetViews>
  <sheetFormatPr defaultColWidth="9" defaultRowHeight="19.5"/>
  <cols>
    <col min="1" max="61" width="2.88888888888889" customWidth="1"/>
  </cols>
  <sheetData>
    <row r="1" spans="1:61">
      <c r="A1" s="1" t="str">
        <f>D7&amp;I7&amp;N7&amp;S7&amp;X7&amp;AC7&amp;AH7&amp;AM7&amp;AR7&amp;AW7&amp;BB7&amp;BG7</f>
        <v>322222231221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397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0</v>
      </c>
      <c r="D2" t="s">
        <v>5</v>
      </c>
      <c r="E2" t="s">
        <v>8</v>
      </c>
      <c r="F2" t="s">
        <v>12</v>
      </c>
      <c r="H2" t="s">
        <v>39</v>
      </c>
      <c r="I2" t="s">
        <v>6</v>
      </c>
      <c r="J2" t="s">
        <v>50</v>
      </c>
      <c r="K2" t="s">
        <v>0</v>
      </c>
      <c r="M2" t="s">
        <v>3</v>
      </c>
      <c r="N2" t="s">
        <v>45</v>
      </c>
      <c r="O2" t="s">
        <v>10</v>
      </c>
      <c r="P2" t="s">
        <v>38</v>
      </c>
      <c r="R2" t="s">
        <v>42</v>
      </c>
      <c r="S2" t="s">
        <v>8</v>
      </c>
      <c r="T2" t="s">
        <v>11</v>
      </c>
      <c r="U2" t="s">
        <v>3</v>
      </c>
      <c r="W2" t="s">
        <v>5</v>
      </c>
      <c r="X2" t="s">
        <v>49</v>
      </c>
      <c r="Y2" t="s">
        <v>12</v>
      </c>
      <c r="Z2" t="s">
        <v>41</v>
      </c>
      <c r="AB2" t="s">
        <v>6</v>
      </c>
      <c r="AC2" t="s">
        <v>10</v>
      </c>
      <c r="AD2" t="s">
        <v>0</v>
      </c>
      <c r="AE2" t="s">
        <v>5</v>
      </c>
      <c r="AG2" t="s">
        <v>45</v>
      </c>
      <c r="AH2" t="s">
        <v>52</v>
      </c>
      <c r="AI2" t="s">
        <v>38</v>
      </c>
      <c r="AJ2" t="s">
        <v>48</v>
      </c>
      <c r="AL2" t="s">
        <v>8</v>
      </c>
      <c r="AM2" t="s">
        <v>12</v>
      </c>
      <c r="AN2" t="s">
        <v>3</v>
      </c>
      <c r="AO2" t="s">
        <v>45</v>
      </c>
      <c r="AQ2" t="s">
        <v>50</v>
      </c>
      <c r="AR2" t="s">
        <v>0</v>
      </c>
      <c r="AS2" t="s">
        <v>42</v>
      </c>
      <c r="AT2" t="s">
        <v>8</v>
      </c>
      <c r="AV2" t="s">
        <v>10</v>
      </c>
      <c r="AW2" t="s">
        <v>38</v>
      </c>
      <c r="AX2" t="s">
        <v>5</v>
      </c>
      <c r="AY2" t="s">
        <v>49</v>
      </c>
      <c r="BA2" t="s">
        <v>11</v>
      </c>
      <c r="BB2" t="s">
        <v>3</v>
      </c>
      <c r="BC2" t="s">
        <v>6</v>
      </c>
      <c r="BD2" t="s">
        <v>10</v>
      </c>
      <c r="BF2" t="s">
        <v>12</v>
      </c>
      <c r="BG2" t="s">
        <v>41</v>
      </c>
      <c r="BH2" t="s">
        <v>45</v>
      </c>
      <c r="BI2" t="s">
        <v>52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>
        <f t="shared" ref="G4:G6" si="0">B4</f>
        <v>0</v>
      </c>
      <c r="H4" s="3">
        <f>VLOOKUP(ABS(G4-H3),Note!$E$1:$F$25,2,FALSE)</f>
        <v>1</v>
      </c>
      <c r="I4" s="3">
        <f>VLOOKUP(ABS(G4-I3),Note!$E$1:$F$25,2,FALSE)</f>
        <v>0</v>
      </c>
      <c r="J4" s="3">
        <f>VLOOKUP(ABS(G4-J3),Note!$E$1:$F$25,2,FALSE)</f>
        <v>0</v>
      </c>
      <c r="K4" s="3">
        <f>VLOOKUP(ABS(G4-K3),Note!$E$1:$F$25,2,FALSE)</f>
        <v>0</v>
      </c>
      <c r="L4">
        <f t="shared" ref="L4:L6" si="1">G4</f>
        <v>0</v>
      </c>
      <c r="M4" s="3">
        <f>VLOOKUP(ABS(L4-M3),Note!$E$1:$F$25,2,FALSE)</f>
        <v>0</v>
      </c>
      <c r="N4" s="3">
        <f>VLOOKUP(ABS(L4-N3),Note!$E$1:$F$25,2,FALSE)</f>
        <v>0</v>
      </c>
      <c r="O4" s="3">
        <f>VLOOKUP(ABS(L4-O3),Note!$E$1:$F$25,2,FALSE)</f>
        <v>0</v>
      </c>
      <c r="P4" s="3">
        <f>VLOOKUP(ABS(L4-P3),Note!$E$1:$F$25,2,FALSE)</f>
        <v>1</v>
      </c>
      <c r="Q4">
        <f t="shared" ref="Q4:Q6" si="2">L4</f>
        <v>0</v>
      </c>
      <c r="R4" s="3">
        <f>VLOOKUP(ABS(Q4-R3),Note!$E$1:$F$25,2,FALSE)</f>
        <v>0</v>
      </c>
      <c r="S4" s="3">
        <f>VLOOKUP(ABS(Q4-S3),Note!$E$1:$F$25,2,FALSE)</f>
        <v>0</v>
      </c>
      <c r="T4" s="3">
        <f>VLOOKUP(ABS(Q4-T3),Note!$E$1:$F$25,2,FALSE)</f>
        <v>0</v>
      </c>
      <c r="U4" s="3">
        <f>VLOOKUP(ABS(Q4-U3),Note!$E$1:$F$25,2,FALSE)</f>
        <v>0</v>
      </c>
      <c r="V4">
        <f t="shared" ref="V4:V6" si="3">Q4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1</v>
      </c>
      <c r="Z4" s="3">
        <f>VLOOKUP(ABS(V4-Z3),Note!$E$1:$F$25,2,FALSE)</f>
        <v>0</v>
      </c>
      <c r="AA4">
        <f t="shared" ref="AA4:AA6" si="4">V4</f>
        <v>0</v>
      </c>
      <c r="AB4" s="3">
        <f>VLOOKUP(ABS(AA4-AB3),Note!$E$1:$F$25,2,FALSE)</f>
        <v>0</v>
      </c>
      <c r="AC4" s="3">
        <f>VLOOKUP(ABS(AA4-AC3),Note!$E$1:$F$25,2,FALSE)</f>
        <v>0</v>
      </c>
      <c r="AD4" s="3">
        <f>VLOOKUP(ABS(AA4-AD3),Note!$E$1:$F$25,2,FALSE)</f>
        <v>0</v>
      </c>
      <c r="AE4" s="3">
        <f>VLOOKUP(ABS(AA4-AE3),Note!$E$1:$F$25,2,FALSE)</f>
        <v>0</v>
      </c>
      <c r="AF4">
        <f t="shared" ref="AF4:AF6" si="5">AA4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1</v>
      </c>
      <c r="AJ4" s="3">
        <f>VLOOKUP(ABS(AF4-AJ3),Note!$E$1:$F$25,2,FALSE)</f>
        <v>0</v>
      </c>
      <c r="AK4">
        <f t="shared" ref="AK4:AK6" si="6">AF4</f>
        <v>0</v>
      </c>
      <c r="AL4" s="3">
        <f>VLOOKUP(ABS(AK4-AL3),Note!$E$1:$F$25,2,FALSE)</f>
        <v>0</v>
      </c>
      <c r="AM4" s="3">
        <f>VLOOKUP(ABS(AK4-AM3),Note!$E$1:$F$25,2,FALSE)</f>
        <v>1</v>
      </c>
      <c r="AN4" s="3">
        <f>VLOOKUP(ABS(AK4-AN3),Note!$E$1:$F$25,2,FALSE)</f>
        <v>0</v>
      </c>
      <c r="AO4" s="3">
        <f>VLOOKUP(ABS(AK4-AO3),Note!$E$1:$F$25,2,FALSE)</f>
        <v>0</v>
      </c>
      <c r="AP4">
        <f t="shared" ref="AP4:AP6" si="7">AK4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 s="3">
        <f>VLOOKUP(ABS(AP4-AT3),Note!$E$1:$F$25,2,FALSE)</f>
        <v>0</v>
      </c>
      <c r="AU4">
        <f t="shared" ref="AU4:AU6" si="8">AP4</f>
        <v>0</v>
      </c>
      <c r="AV4" s="3">
        <f>VLOOKUP(ABS(AU4-AV3),Note!$E$1:$F$25,2,FALSE)</f>
        <v>0</v>
      </c>
      <c r="AW4" s="3">
        <f>VLOOKUP(ABS(AU4-AW3),Note!$E$1:$F$25,2,FALSE)</f>
        <v>1</v>
      </c>
      <c r="AX4" s="3">
        <f>VLOOKUP(ABS(AU4-AX3),Note!$E$1:$F$25,2,FALSE)</f>
        <v>0</v>
      </c>
      <c r="AY4" s="3">
        <f>VLOOKUP(ABS(AU4-AY3),Note!$E$1:$F$25,2,FALSE)</f>
        <v>0</v>
      </c>
      <c r="AZ4">
        <f t="shared" ref="AZ4:AZ6" si="9">AU4</f>
        <v>0</v>
      </c>
      <c r="BA4" s="3">
        <f>VLOOKUP(ABS(AZ4-BA3),Note!$E$1:$F$25,2,FALSE)</f>
        <v>0</v>
      </c>
      <c r="BB4" s="3">
        <f>VLOOKUP(ABS(AZ4-BB3),Note!$E$1:$F$25,2,FALSE)</f>
        <v>0</v>
      </c>
      <c r="BC4" s="3">
        <f>VLOOKUP(ABS(AZ4-BC3),Note!$E$1:$F$25,2,FALSE)</f>
        <v>0</v>
      </c>
      <c r="BD4" s="3">
        <f>VLOOKUP(ABS(AZ4-BD3),Note!$E$1:$F$25,2,FALSE)</f>
        <v>0</v>
      </c>
      <c r="BE4">
        <f t="shared" ref="BE4:BE6" si="10">AZ4</f>
        <v>0</v>
      </c>
      <c r="BF4" s="3">
        <f>VLOOKUP(ABS(BE4-BF3),Note!$E$1:$F$25,2,FALSE)</f>
        <v>1</v>
      </c>
      <c r="BG4" s="3">
        <f>VLOOKUP(ABS(BE4-BG3),Note!$E$1:$F$25,2,FALSE)</f>
        <v>0</v>
      </c>
      <c r="BH4" s="3">
        <f>VLOOKUP(ABS(BE4-BH3),Note!$E$1:$F$25,2,FALSE)</f>
        <v>0</v>
      </c>
      <c r="BI4" s="3">
        <f>VLOOKUP(ABS(BE4-BI3),Note!$E$1:$F$25,2,FALSE)</f>
        <v>0</v>
      </c>
    </row>
    <row r="5" spans="1:61">
      <c r="A5" t="str">
        <f>VLOOKUP(まとめ3!$A$1&amp;"dim",Chords!$A$2:$D$188,2,FALSE)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 s="3">
        <f>VLOOKUP(ABS(B5-F3),Note!$E$1:$F$25,2,FALSE)</f>
        <v>0</v>
      </c>
      <c r="G5">
        <f t="shared" si="0"/>
        <v>3</v>
      </c>
      <c r="H5" s="3">
        <f>VLOOKUP(ABS(G5-H3),Note!$E$1:$F$25,2,FALSE)</f>
        <v>0</v>
      </c>
      <c r="I5" s="3">
        <f>VLOOKUP(ABS(G5-I3),Note!$E$1:$F$25,2,FALSE)</f>
        <v>0</v>
      </c>
      <c r="J5" s="3">
        <f>VLOOKUP(ABS(G5-J3),Note!$E$1:$F$25,2,FALSE)</f>
        <v>0</v>
      </c>
      <c r="K5" s="3">
        <f>VLOOKUP(ABS(G5-K3),Note!$E$1:$F$25,2,FALSE)</f>
        <v>0</v>
      </c>
      <c r="L5">
        <f t="shared" si="1"/>
        <v>3</v>
      </c>
      <c r="M5" s="3">
        <f>VLOOKUP(ABS(L5-M3),Note!$E$1:$F$25,2,FALSE)</f>
        <v>1</v>
      </c>
      <c r="N5" s="3">
        <f>VLOOKUP(ABS(L5-N3),Note!$E$1:$F$25,2,FALSE)</f>
        <v>0</v>
      </c>
      <c r="O5" s="3">
        <f>VLOOKUP(ABS(L5-O3),Note!$E$1:$F$25,2,FALSE)</f>
        <v>0</v>
      </c>
      <c r="P5" s="3">
        <f>VLOOKUP(ABS(L5-P3),Note!$E$1:$F$25,2,FALSE)</f>
        <v>0</v>
      </c>
      <c r="Q5">
        <f t="shared" si="2"/>
        <v>3</v>
      </c>
      <c r="R5" s="3">
        <f>VLOOKUP(ABS(Q5-R3),Note!$E$1:$F$25,2,FALSE)</f>
        <v>0</v>
      </c>
      <c r="S5" s="3">
        <f>VLOOKUP(ABS(Q5-S3),Note!$E$1:$F$25,2,FALSE)</f>
        <v>0</v>
      </c>
      <c r="T5" s="3">
        <f>VLOOKUP(ABS(Q5-T3),Note!$E$1:$F$25,2,FALSE)</f>
        <v>0</v>
      </c>
      <c r="U5" s="3">
        <f>VLOOKUP(ABS(Q5-U3),Note!$E$1:$F$25,2,FALSE)</f>
        <v>1</v>
      </c>
      <c r="V5">
        <f t="shared" si="3"/>
        <v>3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 s="3">
        <f>VLOOKUP(ABS(V5-Z3),Note!$E$1:$F$25,2,FALSE)</f>
        <v>0</v>
      </c>
      <c r="AA5">
        <f t="shared" si="4"/>
        <v>3</v>
      </c>
      <c r="AB5" s="3">
        <f>VLOOKUP(ABS(AA5-AB3),Note!$E$1:$F$25,2,FALSE)</f>
        <v>0</v>
      </c>
      <c r="AC5" s="3">
        <f>VLOOKUP(ABS(AA5-AC3),Note!$E$1:$F$25,2,FALSE)</f>
        <v>0</v>
      </c>
      <c r="AD5" s="3">
        <f>VLOOKUP(ABS(AA5-AD3),Note!$E$1:$F$25,2,FALSE)</f>
        <v>0</v>
      </c>
      <c r="AE5" s="3">
        <f>VLOOKUP(ABS(AA5-AE3),Note!$E$1:$F$25,2,FALSE)</f>
        <v>1</v>
      </c>
      <c r="AF5">
        <f t="shared" si="5"/>
        <v>3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0</v>
      </c>
      <c r="AK5">
        <f t="shared" si="6"/>
        <v>3</v>
      </c>
      <c r="AL5" s="3">
        <f>VLOOKUP(ABS(AK5-AL3),Note!$E$1:$F$25,2,FALSE)</f>
        <v>0</v>
      </c>
      <c r="AM5" s="3">
        <f>VLOOKUP(ABS(AK5-AM3),Note!$E$1:$F$25,2,FALSE)</f>
        <v>0</v>
      </c>
      <c r="AN5" s="3">
        <f>VLOOKUP(ABS(AK5-AN3),Note!$E$1:$F$25,2,FALSE)</f>
        <v>1</v>
      </c>
      <c r="AO5" s="3">
        <f>VLOOKUP(ABS(AK5-AO3),Note!$E$1:$F$25,2,FALSE)</f>
        <v>0</v>
      </c>
      <c r="AP5">
        <f t="shared" si="7"/>
        <v>3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0</v>
      </c>
      <c r="AT5" s="3">
        <f>VLOOKUP(ABS(AP5-AT3),Note!$E$1:$F$25,2,FALSE)</f>
        <v>0</v>
      </c>
      <c r="AU5">
        <f t="shared" si="8"/>
        <v>3</v>
      </c>
      <c r="AV5" s="3">
        <f>VLOOKUP(ABS(AU5-AV3),Note!$E$1:$F$25,2,FALSE)</f>
        <v>0</v>
      </c>
      <c r="AW5" s="3">
        <f>VLOOKUP(ABS(AU5-AW3),Note!$E$1:$F$25,2,FALSE)</f>
        <v>0</v>
      </c>
      <c r="AX5" s="3">
        <f>VLOOKUP(ABS(AU5-AX3),Note!$E$1:$F$25,2,FALSE)</f>
        <v>1</v>
      </c>
      <c r="AY5" s="3">
        <f>VLOOKUP(ABS(AU5-AY3),Note!$E$1:$F$25,2,FALSE)</f>
        <v>0</v>
      </c>
      <c r="AZ5">
        <f t="shared" si="9"/>
        <v>3</v>
      </c>
      <c r="BA5" s="3">
        <f>VLOOKUP(ABS(AZ5-BA3),Note!$E$1:$F$25,2,FALSE)</f>
        <v>0</v>
      </c>
      <c r="BB5" s="3">
        <f>VLOOKUP(ABS(AZ5-BB3),Note!$E$1:$F$25,2,FALSE)</f>
        <v>1</v>
      </c>
      <c r="BC5" s="3">
        <f>VLOOKUP(ABS(AZ5-BC3),Note!$E$1:$F$25,2,FALSE)</f>
        <v>0</v>
      </c>
      <c r="BD5" s="3">
        <f>VLOOKUP(ABS(AZ5-BD3),Note!$E$1:$F$25,2,FALSE)</f>
        <v>0</v>
      </c>
      <c r="BE5">
        <f t="shared" si="10"/>
        <v>3</v>
      </c>
      <c r="BF5" s="3">
        <f>VLOOKUP(ABS(BE5-BF3),Note!$E$1:$F$25,2,FALSE)</f>
        <v>0</v>
      </c>
      <c r="BG5" s="3">
        <f>VLOOKUP(ABS(BE5-BG3),Note!$E$1:$F$25,2,FALSE)</f>
        <v>0</v>
      </c>
      <c r="BH5" s="3">
        <f>VLOOKUP(ABS(BE5-BH3),Note!$E$1:$F$25,2,FALSE)</f>
        <v>0</v>
      </c>
      <c r="BI5" s="3">
        <f>VLOOKUP(ABS(BE5-BI3),Note!$E$1:$F$25,2,FALSE)</f>
        <v>0</v>
      </c>
    </row>
    <row r="6" spans="1:61">
      <c r="A6" t="str">
        <f>VLOOKUP(まとめ3!$A$1&amp;"dim",Chords!$A$2:$D$188,3,FALSE)</f>
        <v>F#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>
        <f t="shared" si="0"/>
        <v>6</v>
      </c>
      <c r="H6" s="3">
        <f>VLOOKUP(ABS(G6-H3),Note!$E$1:$F$25,2,FALSE)</f>
        <v>0</v>
      </c>
      <c r="I6" s="3">
        <f>VLOOKUP(ABS(G6-I3),Note!$E$1:$F$25,2,FALSE)</f>
        <v>1</v>
      </c>
      <c r="J6" s="3">
        <f>VLOOKUP(ABS(G6-J3),Note!$E$1:$F$25,2,FALSE)</f>
        <v>0</v>
      </c>
      <c r="K6" s="3">
        <f>VLOOKUP(ABS(G6-K3),Note!$E$1:$F$25,2,FALSE)</f>
        <v>0</v>
      </c>
      <c r="L6">
        <f t="shared" si="1"/>
        <v>6</v>
      </c>
      <c r="M6" s="3">
        <f>VLOOKUP(ABS(L6-M3),Note!$E$1:$F$25,2,FALSE)</f>
        <v>0</v>
      </c>
      <c r="N6" s="3">
        <f>VLOOKUP(ABS(L6-N3),Note!$E$1:$F$25,2,FALSE)</f>
        <v>0</v>
      </c>
      <c r="O6" s="3">
        <f>VLOOKUP(ABS(L6-O3),Note!$E$1:$F$25,2,FALSE)</f>
        <v>0</v>
      </c>
      <c r="P6" s="3">
        <f>VLOOKUP(ABS(L6-P3),Note!$E$1:$F$25,2,FALSE)</f>
        <v>0</v>
      </c>
      <c r="Q6">
        <f t="shared" si="2"/>
        <v>6</v>
      </c>
      <c r="R6" s="3">
        <f>VLOOKUP(ABS(Q6-R3),Note!$E$1:$F$25,2,FALSE)</f>
        <v>0</v>
      </c>
      <c r="S6" s="3">
        <f>VLOOKUP(ABS(Q6-S3),Note!$E$1:$F$25,2,FALSE)</f>
        <v>1</v>
      </c>
      <c r="T6" s="3">
        <f>VLOOKUP(ABS(Q6-T3),Note!$E$1:$F$25,2,FALSE)</f>
        <v>0</v>
      </c>
      <c r="U6" s="3">
        <f>VLOOKUP(ABS(Q6-U3),Note!$E$1:$F$25,2,FALSE)</f>
        <v>0</v>
      </c>
      <c r="V6">
        <f t="shared" si="3"/>
        <v>6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 s="3">
        <f>VLOOKUP(ABS(V6-Z3),Note!$E$1:$F$25,2,FALSE)</f>
        <v>0</v>
      </c>
      <c r="AA6">
        <f t="shared" si="4"/>
        <v>6</v>
      </c>
      <c r="AB6" s="3">
        <f>VLOOKUP(ABS(AA6-AB3),Note!$E$1:$F$25,2,FALSE)</f>
        <v>1</v>
      </c>
      <c r="AC6" s="3">
        <f>VLOOKUP(ABS(AA6-AC3),Note!$E$1:$F$25,2,FALSE)</f>
        <v>0</v>
      </c>
      <c r="AD6" s="3">
        <f>VLOOKUP(ABS(AA6-AD3),Note!$E$1:$F$25,2,FALSE)</f>
        <v>0</v>
      </c>
      <c r="AE6" s="3">
        <f>VLOOKUP(ABS(AA6-AE3),Note!$E$1:$F$25,2,FALSE)</f>
        <v>0</v>
      </c>
      <c r="AF6">
        <f t="shared" si="5"/>
        <v>6</v>
      </c>
      <c r="AG6" s="3">
        <f>VLOOKUP(ABS(AF6-AG3),Note!$E$1:$F$25,2,FALSE)</f>
        <v>0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1</v>
      </c>
      <c r="AK6">
        <f t="shared" si="6"/>
        <v>6</v>
      </c>
      <c r="AL6" s="3">
        <f>VLOOKUP(ABS(AK6-AL3),Note!$E$1:$F$25,2,FALSE)</f>
        <v>1</v>
      </c>
      <c r="AM6" s="3">
        <f>VLOOKUP(ABS(AK6-AM3),Note!$E$1:$F$25,2,FALSE)</f>
        <v>0</v>
      </c>
      <c r="AN6" s="3">
        <f>VLOOKUP(ABS(AK6-AN3),Note!$E$1:$F$25,2,FALSE)</f>
        <v>0</v>
      </c>
      <c r="AO6" s="3">
        <f>VLOOKUP(ABS(AK6-AO3),Note!$E$1:$F$25,2,FALSE)</f>
        <v>0</v>
      </c>
      <c r="AP6">
        <f t="shared" si="7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 s="3">
        <f>VLOOKUP(ABS(AP6-AT3),Note!$E$1:$F$25,2,FALSE)</f>
        <v>1</v>
      </c>
      <c r="AU6">
        <f t="shared" si="8"/>
        <v>6</v>
      </c>
      <c r="AV6" s="3">
        <f>VLOOKUP(ABS(AU6-AV3),Note!$E$1:$F$25,2,FALSE)</f>
        <v>0</v>
      </c>
      <c r="AW6" s="3">
        <f>VLOOKUP(ABS(AU6-AW3),Note!$E$1:$F$25,2,FALSE)</f>
        <v>0</v>
      </c>
      <c r="AX6" s="3">
        <f>VLOOKUP(ABS(AU6-AX3),Note!$E$1:$F$25,2,FALSE)</f>
        <v>0</v>
      </c>
      <c r="AY6" s="3">
        <f>VLOOKUP(ABS(AU6-AY3),Note!$E$1:$F$25,2,FALSE)</f>
        <v>0</v>
      </c>
      <c r="AZ6">
        <f t="shared" si="9"/>
        <v>6</v>
      </c>
      <c r="BA6" s="3">
        <f>VLOOKUP(ABS(AZ6-BA3),Note!$E$1:$F$25,2,FALSE)</f>
        <v>0</v>
      </c>
      <c r="BB6" s="3">
        <f>VLOOKUP(ABS(AZ6-BB3),Note!$E$1:$F$25,2,FALSE)</f>
        <v>0</v>
      </c>
      <c r="BC6" s="3">
        <f>VLOOKUP(ABS(AZ6-BC3),Note!$E$1:$F$25,2,FALSE)</f>
        <v>1</v>
      </c>
      <c r="BD6" s="3">
        <f>VLOOKUP(ABS(AZ6-BD3),Note!$E$1:$F$25,2,FALSE)</f>
        <v>0</v>
      </c>
      <c r="BE6">
        <f t="shared" si="10"/>
        <v>6</v>
      </c>
      <c r="BF6" s="3">
        <f>VLOOKUP(ABS(BE6-BF3),Note!$E$1:$F$25,2,FALSE)</f>
        <v>0</v>
      </c>
      <c r="BG6" s="3">
        <f>VLOOKUP(ABS(BE6-BG3),Note!$E$1:$F$25,2,FALSE)</f>
        <v>0</v>
      </c>
      <c r="BH6" s="3">
        <f>VLOOKUP(ABS(BE6-BH3),Note!$E$1:$F$25,2,FALSE)</f>
        <v>0</v>
      </c>
      <c r="BI6" s="3">
        <f>VLOOKUP(ABS(BE6-BI3),Note!$E$1:$F$25,2,FALSE)</f>
        <v>0</v>
      </c>
    </row>
    <row r="7" spans="4:59">
      <c r="D7">
        <f>SUM(C4:C6,D4:D6,E4:E6,F4:F6)</f>
        <v>3</v>
      </c>
      <c r="I7">
        <f>SUM(H4:H6,I4:I6,J4:J6,K4:K6)</f>
        <v>2</v>
      </c>
      <c r="N7">
        <f>SUM(M4:M6,N4:N6,O4:O6,P4:P6)</f>
        <v>2</v>
      </c>
      <c r="S7">
        <f>SUM(R4:R6,S4:S6,T4:T6,U4:U6)</f>
        <v>2</v>
      </c>
      <c r="X7">
        <f>SUM(W4:W6,X4:X6,Y4:Y6,Z4:Z6)</f>
        <v>2</v>
      </c>
      <c r="AC7">
        <f>SUM(AB4:AB6,AC4:AC6,AD4:AD6,AE4:AE6)</f>
        <v>2</v>
      </c>
      <c r="AH7">
        <f>SUM(AG4:AG6,AH4:AH6,AI4:AI6,AJ4:AJ6)</f>
        <v>2</v>
      </c>
      <c r="AM7">
        <f>SUM(AL4:AL6,AM4:AM6,AN4:AN6,AO4:AO6)</f>
        <v>3</v>
      </c>
      <c r="AR7">
        <f>SUM(AQ4:AQ6,AR4:AR6,AS4:AS6,AT4:AT6)</f>
        <v>1</v>
      </c>
      <c r="AW7">
        <f>SUM(AV4:AV6,AW4:AW6,AX4:AX6,AY4:AY6)</f>
        <v>2</v>
      </c>
      <c r="BB7">
        <f>SUM(BA4:BA6,BB4:BB6,BC4:BC6,BD4:BD6)</f>
        <v>2</v>
      </c>
      <c r="BG7">
        <f>SUM(BF4:BF6,BG4:BG6,BH4:BH6,BI4:BI6)</f>
        <v>1</v>
      </c>
    </row>
    <row r="8" spans="1:61">
      <c r="A8" s="1" t="str">
        <f>D14&amp;I14&amp;N14&amp;S14&amp;X14&amp;AC14&amp;AH14&amp;AM14&amp;AR14&amp;AW14&amp;BB14&amp;BG14</f>
        <v>231231240321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398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3:61">
      <c r="C9" t="s">
        <v>0</v>
      </c>
      <c r="D9" t="s">
        <v>5</v>
      </c>
      <c r="E9" t="s">
        <v>8</v>
      </c>
      <c r="F9" t="s">
        <v>11</v>
      </c>
      <c r="H9" t="s">
        <v>39</v>
      </c>
      <c r="I9" t="s">
        <v>6</v>
      </c>
      <c r="J9" t="s">
        <v>50</v>
      </c>
      <c r="K9" t="s">
        <v>56</v>
      </c>
      <c r="M9" t="s">
        <v>3</v>
      </c>
      <c r="N9" t="s">
        <v>45</v>
      </c>
      <c r="O9" t="s">
        <v>10</v>
      </c>
      <c r="P9" t="s">
        <v>0</v>
      </c>
      <c r="R9" t="s">
        <v>42</v>
      </c>
      <c r="S9" t="s">
        <v>8</v>
      </c>
      <c r="T9" t="s">
        <v>11</v>
      </c>
      <c r="U9" t="s">
        <v>39</v>
      </c>
      <c r="W9" t="s">
        <v>5</v>
      </c>
      <c r="X9" t="s">
        <v>49</v>
      </c>
      <c r="Y9" t="s">
        <v>12</v>
      </c>
      <c r="Z9" t="s">
        <v>3</v>
      </c>
      <c r="AB9" t="s">
        <v>6</v>
      </c>
      <c r="AC9" t="s">
        <v>10</v>
      </c>
      <c r="AD9" t="s">
        <v>0</v>
      </c>
      <c r="AE9" t="s">
        <v>42</v>
      </c>
      <c r="AG9" t="s">
        <v>45</v>
      </c>
      <c r="AH9" t="s">
        <v>52</v>
      </c>
      <c r="AI9" t="s">
        <v>38</v>
      </c>
      <c r="AJ9" t="s">
        <v>5</v>
      </c>
      <c r="AL9" t="s">
        <v>8</v>
      </c>
      <c r="AM9" t="s">
        <v>12</v>
      </c>
      <c r="AN9" t="s">
        <v>3</v>
      </c>
      <c r="AO9" t="s">
        <v>6</v>
      </c>
      <c r="AQ9" t="s">
        <v>50</v>
      </c>
      <c r="AR9" t="s">
        <v>0</v>
      </c>
      <c r="AS9" t="s">
        <v>42</v>
      </c>
      <c r="AT9" t="s">
        <v>47</v>
      </c>
      <c r="AV9" t="s">
        <v>10</v>
      </c>
      <c r="AW9" t="s">
        <v>38</v>
      </c>
      <c r="AX9" t="s">
        <v>5</v>
      </c>
      <c r="AY9" t="s">
        <v>8</v>
      </c>
      <c r="BA9" t="s">
        <v>11</v>
      </c>
      <c r="BB9" t="s">
        <v>3</v>
      </c>
      <c r="BC9" t="s">
        <v>6</v>
      </c>
      <c r="BD9" t="s">
        <v>50</v>
      </c>
      <c r="BF9" t="s">
        <v>12</v>
      </c>
      <c r="BG9" t="s">
        <v>41</v>
      </c>
      <c r="BH9" t="s">
        <v>45</v>
      </c>
      <c r="BI9" t="s">
        <v>10</v>
      </c>
    </row>
    <row r="10" spans="3:61">
      <c r="C10">
        <f>VLOOKUP(C9,Note!$A$1:$B$26,2,FALSE)</f>
        <v>0</v>
      </c>
      <c r="D10">
        <f>VLOOKUP(D9,Note!$A$1:$B$26,2,FALSE)</f>
        <v>4</v>
      </c>
      <c r="E10">
        <f>VLOOKUP(E9,Note!$A$1:$B$26,2,FALSE)</f>
        <v>7</v>
      </c>
      <c r="F10">
        <f>VLOOKUP(F9,Note!$A$1:$B$26,2,FALSE)</f>
        <v>10</v>
      </c>
      <c r="H10">
        <f>VLOOKUP(H9,Note!$A$1:$B$26,2,FALSE)</f>
        <v>1</v>
      </c>
      <c r="I10">
        <f>VLOOKUP(I9,Note!$A$1:$B$26,2,FALSE)</f>
        <v>5</v>
      </c>
      <c r="J10">
        <f>VLOOKUP(J9,Note!$A$1:$B$26,2,FALSE)</f>
        <v>8</v>
      </c>
      <c r="K10">
        <f>VLOOKUP(K9,Note!$A$1:$B$26,2,FALSE)</f>
        <v>11</v>
      </c>
      <c r="M10">
        <f>VLOOKUP(M9,Note!$A$1:$B$26,2,FALSE)</f>
        <v>2</v>
      </c>
      <c r="N10">
        <f>VLOOKUP(N9,Note!$A$1:$B$26,2,FALSE)</f>
        <v>6</v>
      </c>
      <c r="O10">
        <f>VLOOKUP(O9,Note!$A$1:$B$26,2,FALSE)</f>
        <v>9</v>
      </c>
      <c r="P10">
        <f>VLOOKUP(P9,Note!$A$1:$B$26,2,FALSE)</f>
        <v>0</v>
      </c>
      <c r="R10">
        <f>VLOOKUP(R9,Note!$A$1:$B$26,2,FALSE)</f>
        <v>3</v>
      </c>
      <c r="S10">
        <f>VLOOKUP(S9,Note!$A$1:$B$26,2,FALSE)</f>
        <v>7</v>
      </c>
      <c r="T10">
        <f>VLOOKUP(T9,Note!$A$1:$B$26,2,FALSE)</f>
        <v>10</v>
      </c>
      <c r="U10">
        <f>VLOOKUP(U9,Note!$A$1:$B$26,2,FALSE)</f>
        <v>1</v>
      </c>
      <c r="W10">
        <f>VLOOKUP(W9,Note!$A$1:$B$26,2,FALSE)</f>
        <v>4</v>
      </c>
      <c r="X10">
        <f>VLOOKUP(X9,Note!$A$1:$B$26,2,FALSE)</f>
        <v>8</v>
      </c>
      <c r="Y10">
        <f>VLOOKUP(Y9,Note!$A$1:$B$26,2,FALSE)</f>
        <v>11</v>
      </c>
      <c r="Z10">
        <f>VLOOKUP(Z9,Note!$A$1:$B$26,2,FALSE)</f>
        <v>2</v>
      </c>
      <c r="AB10">
        <f>VLOOKUP(AB9,Note!$A$1:$B$26,2,FALSE)</f>
        <v>5</v>
      </c>
      <c r="AC10">
        <f>VLOOKUP(AC9,Note!$A$1:$B$26,2,FALSE)</f>
        <v>9</v>
      </c>
      <c r="AD10">
        <f>VLOOKUP(AD9,Note!$A$1:$B$26,2,FALSE)</f>
        <v>0</v>
      </c>
      <c r="AE10">
        <f>VLOOKUP(AE9,Note!$A$1:$B$26,2,FALSE)</f>
        <v>3</v>
      </c>
      <c r="AG10">
        <f>VLOOKUP(AG9,Note!$A$1:$B$26,2,FALSE)</f>
        <v>6</v>
      </c>
      <c r="AH10">
        <f>VLOOKUP(AH9,Note!$A$1:$B$26,2,FALSE)</f>
        <v>10</v>
      </c>
      <c r="AI10">
        <f>VLOOKUP(AI9,Note!$A$1:$B$26,2,FALSE)</f>
        <v>1</v>
      </c>
      <c r="AJ10">
        <f>VLOOKUP(AJ9,Note!$A$1:$B$26,2,FALSE)</f>
        <v>4</v>
      </c>
      <c r="AL10">
        <f>VLOOKUP(AL9,Note!$A$1:$B$26,2,FALSE)</f>
        <v>7</v>
      </c>
      <c r="AM10">
        <f>VLOOKUP(AM9,Note!$A$1:$B$26,2,FALSE)</f>
        <v>11</v>
      </c>
      <c r="AN10">
        <f>VLOOKUP(AN9,Note!$A$1:$B$26,2,FALSE)</f>
        <v>2</v>
      </c>
      <c r="AO10">
        <f>VLOOKUP(AO9,Note!$A$1:$B$26,2,FALSE)</f>
        <v>5</v>
      </c>
      <c r="AQ10">
        <f>VLOOKUP(AQ9,Note!$A$1:$B$26,2,FALSE)</f>
        <v>8</v>
      </c>
      <c r="AR10">
        <f>VLOOKUP(AR9,Note!$A$1:$B$26,2,FALSE)</f>
        <v>0</v>
      </c>
      <c r="AS10">
        <f>VLOOKUP(AS9,Note!$A$1:$B$26,2,FALSE)</f>
        <v>3</v>
      </c>
      <c r="AT10">
        <f>VLOOKUP(AT9,Note!$A$1:$B$26,2,FALSE)</f>
        <v>6</v>
      </c>
      <c r="AV10">
        <f>VLOOKUP(AV9,Note!$A$1:$B$26,2,FALSE)</f>
        <v>9</v>
      </c>
      <c r="AW10">
        <f>VLOOKUP(AW9,Note!$A$1:$B$26,2,FALSE)</f>
        <v>1</v>
      </c>
      <c r="AX10">
        <f>VLOOKUP(AX9,Note!$A$1:$B$26,2,FALSE)</f>
        <v>4</v>
      </c>
      <c r="AY10">
        <f>VLOOKUP(AY9,Note!$A$1:$B$26,2,FALSE)</f>
        <v>7</v>
      </c>
      <c r="BA10">
        <f>VLOOKUP(BA9,Note!$A$1:$B$26,2,FALSE)</f>
        <v>10</v>
      </c>
      <c r="BB10">
        <f>VLOOKUP(BB9,Note!$A$1:$B$26,2,FALSE)</f>
        <v>2</v>
      </c>
      <c r="BC10">
        <f>VLOOKUP(BC9,Note!$A$1:$B$26,2,FALSE)</f>
        <v>5</v>
      </c>
      <c r="BD10">
        <f>VLOOKUP(BD9,Note!$A$1:$B$26,2,FALSE)</f>
        <v>8</v>
      </c>
      <c r="BF10">
        <f>VLOOKUP(BF9,Note!$A$1:$B$26,2,FALSE)</f>
        <v>11</v>
      </c>
      <c r="BG10">
        <f>VLOOKUP(BG9,Note!$A$1:$B$26,2,FALSE)</f>
        <v>3</v>
      </c>
      <c r="BH10">
        <f>VLOOKUP(BH9,Note!$A$1:$B$26,2,FALSE)</f>
        <v>6</v>
      </c>
      <c r="BI10">
        <f>VLOOKUP(BI9,Note!$A$1:$B$26,2,FALSE)</f>
        <v>9</v>
      </c>
    </row>
    <row r="11" spans="1:61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 s="3">
        <f>VLOOKUP(ABS(B11-F10),Note!$E$1:$F$25,2,FALSE)</f>
        <v>0</v>
      </c>
      <c r="G11">
        <f t="shared" ref="G11:G13" si="11">B11</f>
        <v>0</v>
      </c>
      <c r="H11" s="3">
        <f>VLOOKUP(ABS(G11-H10),Note!$E$1:$F$25,2,FALSE)</f>
        <v>1</v>
      </c>
      <c r="I11" s="3">
        <f>VLOOKUP(ABS(G11-I10),Note!$E$1:$F$25,2,FALSE)</f>
        <v>0</v>
      </c>
      <c r="J11" s="3">
        <f>VLOOKUP(ABS(G11-J10),Note!$E$1:$F$25,2,FALSE)</f>
        <v>0</v>
      </c>
      <c r="K11" s="3">
        <f>VLOOKUP(ABS(G11-K10),Note!$E$1:$F$25,2,FALSE)</f>
        <v>1</v>
      </c>
      <c r="L11">
        <f t="shared" ref="L11:L13" si="12">G11</f>
        <v>0</v>
      </c>
      <c r="M11" s="3">
        <f>VLOOKUP(ABS(L11-M10),Note!$E$1:$F$25,2,FALSE)</f>
        <v>0</v>
      </c>
      <c r="N11" s="3">
        <f>VLOOKUP(ABS(L11-N10),Note!$E$1:$F$25,2,FALSE)</f>
        <v>0</v>
      </c>
      <c r="O11" s="3">
        <f>VLOOKUP(ABS(L11-O10),Note!$E$1:$F$25,2,FALSE)</f>
        <v>0</v>
      </c>
      <c r="P11" s="3">
        <f>VLOOKUP(ABS(L11-P10),Note!$E$1:$F$25,2,FALSE)</f>
        <v>0</v>
      </c>
      <c r="Q11">
        <f t="shared" ref="Q11:Q13" si="13">L11</f>
        <v>0</v>
      </c>
      <c r="R11" s="3">
        <f>VLOOKUP(ABS(Q11-R10),Note!$E$1:$F$25,2,FALSE)</f>
        <v>0</v>
      </c>
      <c r="S11" s="3">
        <f>VLOOKUP(ABS(Q11-S10),Note!$E$1:$F$25,2,FALSE)</f>
        <v>0</v>
      </c>
      <c r="T11" s="3">
        <f>VLOOKUP(ABS(Q11-T10),Note!$E$1:$F$25,2,FALSE)</f>
        <v>0</v>
      </c>
      <c r="U11" s="3">
        <f>VLOOKUP(ABS(Q11-U10),Note!$E$1:$F$25,2,FALSE)</f>
        <v>1</v>
      </c>
      <c r="V11">
        <f t="shared" ref="V11:V13" si="14">Q11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1</v>
      </c>
      <c r="Z11" s="3">
        <f>VLOOKUP(ABS(V11-Z10),Note!$E$1:$F$25,2,FALSE)</f>
        <v>0</v>
      </c>
      <c r="AA11">
        <f t="shared" ref="AA11:AA13" si="15">V11</f>
        <v>0</v>
      </c>
      <c r="AB11" s="3">
        <f>VLOOKUP(ABS(AA11-AB10),Note!$E$1:$F$25,2,FALSE)</f>
        <v>0</v>
      </c>
      <c r="AC11" s="3">
        <f>VLOOKUP(ABS(AA11-AC10),Note!$E$1:$F$25,2,FALSE)</f>
        <v>0</v>
      </c>
      <c r="AD11" s="3">
        <f>VLOOKUP(ABS(AA11-AD10),Note!$E$1:$F$25,2,FALSE)</f>
        <v>0</v>
      </c>
      <c r="AE11" s="3">
        <f>VLOOKUP(ABS(AA11-AE10),Note!$E$1:$F$25,2,FALSE)</f>
        <v>0</v>
      </c>
      <c r="AF11">
        <f t="shared" ref="AF11:AF13" si="16">AA11</f>
        <v>0</v>
      </c>
      <c r="AG11" s="3">
        <f>VLOOKUP(ABS(AF11-AG10),Note!$E$1:$F$25,2,FALSE)</f>
        <v>0</v>
      </c>
      <c r="AH11" s="3">
        <f>VLOOKUP(ABS(AF11-AH10),Note!$E$1:$F$25,2,FALSE)</f>
        <v>0</v>
      </c>
      <c r="AI11" s="3">
        <f>VLOOKUP(ABS(AF11-AI10),Note!$E$1:$F$25,2,FALSE)</f>
        <v>1</v>
      </c>
      <c r="AJ11" s="3">
        <f>VLOOKUP(ABS(AF11-AJ10),Note!$E$1:$F$25,2,FALSE)</f>
        <v>0</v>
      </c>
      <c r="AK11">
        <f t="shared" ref="AK11:AK13" si="17">AF11</f>
        <v>0</v>
      </c>
      <c r="AL11" s="3">
        <f>VLOOKUP(ABS(AK11-AL10),Note!$E$1:$F$25,2,FALSE)</f>
        <v>0</v>
      </c>
      <c r="AM11" s="3">
        <f>VLOOKUP(ABS(AK11-AM10),Note!$E$1:$F$25,2,FALSE)</f>
        <v>1</v>
      </c>
      <c r="AN11" s="3">
        <f>VLOOKUP(ABS(AK11-AN10),Note!$E$1:$F$25,2,FALSE)</f>
        <v>0</v>
      </c>
      <c r="AO11" s="3">
        <f>VLOOKUP(ABS(AK11-AO10),Note!$E$1:$F$25,2,FALSE)</f>
        <v>0</v>
      </c>
      <c r="AP11">
        <f t="shared" ref="AP11:AP13" si="18">AK11</f>
        <v>0</v>
      </c>
      <c r="AQ11" s="3">
        <f>VLOOKUP(ABS(AP11-AQ10),Note!$E$1:$F$25,2,FALSE)</f>
        <v>0</v>
      </c>
      <c r="AR11" s="3">
        <f>VLOOKUP(ABS(AP11-AR10),Note!$E$1:$F$25,2,FALSE)</f>
        <v>0</v>
      </c>
      <c r="AS11" s="3">
        <f>VLOOKUP(ABS(AP11-AS10),Note!$E$1:$F$25,2,FALSE)</f>
        <v>0</v>
      </c>
      <c r="AT11" s="3">
        <f>VLOOKUP(ABS(AP11-AT10),Note!$E$1:$F$25,2,FALSE)</f>
        <v>0</v>
      </c>
      <c r="AU11">
        <f t="shared" ref="AU11:AU13" si="19">AP11</f>
        <v>0</v>
      </c>
      <c r="AV11" s="3">
        <f>VLOOKUP(ABS(AU11-AV10),Note!$E$1:$F$25,2,FALSE)</f>
        <v>0</v>
      </c>
      <c r="AW11" s="3">
        <f>VLOOKUP(ABS(AU11-AW10),Note!$E$1:$F$25,2,FALSE)</f>
        <v>1</v>
      </c>
      <c r="AX11" s="3">
        <f>VLOOKUP(ABS(AU11-AX10),Note!$E$1:$F$25,2,FALSE)</f>
        <v>0</v>
      </c>
      <c r="AY11" s="3">
        <f>VLOOKUP(ABS(AU11-AY10),Note!$E$1:$F$25,2,FALSE)</f>
        <v>0</v>
      </c>
      <c r="AZ11">
        <f t="shared" ref="AZ11:AZ13" si="20">AU11</f>
        <v>0</v>
      </c>
      <c r="BA11" s="3">
        <f>VLOOKUP(ABS(AZ11-BA10),Note!$E$1:$F$25,2,FALSE)</f>
        <v>0</v>
      </c>
      <c r="BB11" s="3">
        <f>VLOOKUP(ABS(AZ11-BB10),Note!$E$1:$F$25,2,FALSE)</f>
        <v>0</v>
      </c>
      <c r="BC11" s="3">
        <f>VLOOKUP(ABS(AZ11-BC10),Note!$E$1:$F$25,2,FALSE)</f>
        <v>0</v>
      </c>
      <c r="BD11" s="3">
        <f>VLOOKUP(ABS(AZ11-BD10),Note!$E$1:$F$25,2,FALSE)</f>
        <v>0</v>
      </c>
      <c r="BE11">
        <f t="shared" ref="BE11:BE13" si="21">AZ11</f>
        <v>0</v>
      </c>
      <c r="BF11" s="3">
        <f>VLOOKUP(ABS(BE11-BF10),Note!$E$1:$F$25,2,FALSE)</f>
        <v>1</v>
      </c>
      <c r="BG11" s="3">
        <f>VLOOKUP(ABS(BE11-BG10),Note!$E$1:$F$25,2,FALSE)</f>
        <v>0</v>
      </c>
      <c r="BH11" s="3">
        <f>VLOOKUP(ABS(BE11-BH10),Note!$E$1:$F$25,2,FALSE)</f>
        <v>0</v>
      </c>
      <c r="BI11" s="3">
        <f>VLOOKUP(ABS(BE11-BI10),Note!$E$1:$F$25,2,FALSE)</f>
        <v>0</v>
      </c>
    </row>
    <row r="12" spans="1:61">
      <c r="A12" t="str">
        <f>VLOOKUP(まとめ3!$A$1&amp;"dim",Chords!$A$2:$D$188,2,FALSE)</f>
        <v>E♭</v>
      </c>
      <c r="B12">
        <f>VLOOKUP(A12,Note!$A$1:$B$26,2,FALSE)</f>
        <v>3</v>
      </c>
      <c r="C12" s="3">
        <f>VLOOKUP(ABS(B12-C10),Note!$E$1:$F$25,2,FALSE)</f>
        <v>0</v>
      </c>
      <c r="D12" s="3">
        <f>VLOOKUP(ABS(B12-D10),Note!$E$1:$F$25,2,FALSE)</f>
        <v>1</v>
      </c>
      <c r="E12" s="3">
        <f>VLOOKUP(ABS(B12-E10),Note!$E$1:$F$25,2,FALSE)</f>
        <v>0</v>
      </c>
      <c r="F12" s="3">
        <f>VLOOKUP(ABS(B12-F10),Note!$E$1:$F$25,2,FALSE)</f>
        <v>0</v>
      </c>
      <c r="G12">
        <f t="shared" si="11"/>
        <v>3</v>
      </c>
      <c r="H12" s="3">
        <f>VLOOKUP(ABS(G12-H10),Note!$E$1:$F$25,2,FALSE)</f>
        <v>0</v>
      </c>
      <c r="I12" s="3">
        <f>VLOOKUP(ABS(G12-I10),Note!$E$1:$F$25,2,FALSE)</f>
        <v>0</v>
      </c>
      <c r="J12" s="3">
        <f>VLOOKUP(ABS(G12-J10),Note!$E$1:$F$25,2,FALSE)</f>
        <v>0</v>
      </c>
      <c r="K12" s="3">
        <f>VLOOKUP(ABS(G12-K10),Note!$E$1:$F$25,2,FALSE)</f>
        <v>0</v>
      </c>
      <c r="L12">
        <f t="shared" si="12"/>
        <v>3</v>
      </c>
      <c r="M12" s="3">
        <f>VLOOKUP(ABS(L12-M10),Note!$E$1:$F$25,2,FALSE)</f>
        <v>1</v>
      </c>
      <c r="N12" s="3">
        <f>VLOOKUP(ABS(L12-N10),Note!$E$1:$F$25,2,FALSE)</f>
        <v>0</v>
      </c>
      <c r="O12" s="3">
        <f>VLOOKUP(ABS(L12-O10),Note!$E$1:$F$25,2,FALSE)</f>
        <v>0</v>
      </c>
      <c r="P12" s="3">
        <f>VLOOKUP(ABS(L12-P10),Note!$E$1:$F$25,2,FALSE)</f>
        <v>0</v>
      </c>
      <c r="Q12">
        <f t="shared" si="13"/>
        <v>3</v>
      </c>
      <c r="R12" s="3">
        <f>VLOOKUP(ABS(Q12-R10),Note!$E$1:$F$25,2,FALSE)</f>
        <v>0</v>
      </c>
      <c r="S12" s="3">
        <f>VLOOKUP(ABS(Q12-S10),Note!$E$1:$F$25,2,FALSE)</f>
        <v>0</v>
      </c>
      <c r="T12" s="3">
        <f>VLOOKUP(ABS(Q12-T10),Note!$E$1:$F$25,2,FALSE)</f>
        <v>0</v>
      </c>
      <c r="U12" s="3">
        <f>VLOOKUP(ABS(Q12-U10),Note!$E$1:$F$25,2,FALSE)</f>
        <v>0</v>
      </c>
      <c r="V12">
        <f t="shared" si="14"/>
        <v>3</v>
      </c>
      <c r="W12" s="3">
        <f>VLOOKUP(ABS(V12-W10),Note!$E$1:$F$25,2,FALSE)</f>
        <v>1</v>
      </c>
      <c r="X12" s="3">
        <f>VLOOKUP(ABS(V12-X10),Note!$E$1:$F$25,2,FALSE)</f>
        <v>0</v>
      </c>
      <c r="Y12" s="3">
        <f>VLOOKUP(ABS(V12-Y10),Note!$E$1:$F$25,2,FALSE)</f>
        <v>0</v>
      </c>
      <c r="Z12" s="3">
        <f>VLOOKUP(ABS(V12-Z10),Note!$E$1:$F$25,2,FALSE)</f>
        <v>1</v>
      </c>
      <c r="AA12">
        <f t="shared" si="15"/>
        <v>3</v>
      </c>
      <c r="AB12" s="3">
        <f>VLOOKUP(ABS(AA12-AB10),Note!$E$1:$F$25,2,FALSE)</f>
        <v>0</v>
      </c>
      <c r="AC12" s="3">
        <f>VLOOKUP(ABS(AA12-AC10),Note!$E$1:$F$25,2,FALSE)</f>
        <v>0</v>
      </c>
      <c r="AD12" s="3">
        <f>VLOOKUP(ABS(AA12-AD10),Note!$E$1:$F$25,2,FALSE)</f>
        <v>0</v>
      </c>
      <c r="AE12" s="3">
        <f>VLOOKUP(ABS(AA12-AE10),Note!$E$1:$F$25,2,FALSE)</f>
        <v>0</v>
      </c>
      <c r="AF12">
        <f t="shared" si="16"/>
        <v>3</v>
      </c>
      <c r="AG12" s="3">
        <f>VLOOKUP(ABS(AF12-AG10),Note!$E$1:$F$25,2,FALSE)</f>
        <v>0</v>
      </c>
      <c r="AH12" s="3">
        <f>VLOOKUP(ABS(AF12-AH10),Note!$E$1:$F$25,2,FALSE)</f>
        <v>0</v>
      </c>
      <c r="AI12" s="3">
        <f>VLOOKUP(ABS(AF12-AI10),Note!$E$1:$F$25,2,FALSE)</f>
        <v>0</v>
      </c>
      <c r="AJ12" s="3">
        <f>VLOOKUP(ABS(AF12-AJ10),Note!$E$1:$F$25,2,FALSE)</f>
        <v>1</v>
      </c>
      <c r="AK12">
        <f t="shared" si="17"/>
        <v>3</v>
      </c>
      <c r="AL12" s="3">
        <f>VLOOKUP(ABS(AK12-AL10),Note!$E$1:$F$25,2,FALSE)</f>
        <v>0</v>
      </c>
      <c r="AM12" s="3">
        <f>VLOOKUP(ABS(AK12-AM10),Note!$E$1:$F$25,2,FALSE)</f>
        <v>0</v>
      </c>
      <c r="AN12" s="3">
        <f>VLOOKUP(ABS(AK12-AN10),Note!$E$1:$F$25,2,FALSE)</f>
        <v>1</v>
      </c>
      <c r="AO12" s="3">
        <f>VLOOKUP(ABS(AK12-AO10),Note!$E$1:$F$25,2,FALSE)</f>
        <v>0</v>
      </c>
      <c r="AP12">
        <f t="shared" si="18"/>
        <v>3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0</v>
      </c>
      <c r="AT12" s="3">
        <f>VLOOKUP(ABS(AP12-AT10),Note!$E$1:$F$25,2,FALSE)</f>
        <v>0</v>
      </c>
      <c r="AU12">
        <f t="shared" si="19"/>
        <v>3</v>
      </c>
      <c r="AV12" s="3">
        <f>VLOOKUP(ABS(AU12-AV10),Note!$E$1:$F$25,2,FALSE)</f>
        <v>0</v>
      </c>
      <c r="AW12" s="3">
        <f>VLOOKUP(ABS(AU12-AW10),Note!$E$1:$F$25,2,FALSE)</f>
        <v>0</v>
      </c>
      <c r="AX12" s="3">
        <f>VLOOKUP(ABS(AU12-AX10),Note!$E$1:$F$25,2,FALSE)</f>
        <v>1</v>
      </c>
      <c r="AY12" s="3">
        <f>VLOOKUP(ABS(AU12-AY10),Note!$E$1:$F$25,2,FALSE)</f>
        <v>0</v>
      </c>
      <c r="AZ12">
        <f t="shared" si="20"/>
        <v>3</v>
      </c>
      <c r="BA12" s="3">
        <f>VLOOKUP(ABS(AZ12-BA10),Note!$E$1:$F$25,2,FALSE)</f>
        <v>0</v>
      </c>
      <c r="BB12" s="3">
        <f>VLOOKUP(ABS(AZ12-BB10),Note!$E$1:$F$25,2,FALSE)</f>
        <v>1</v>
      </c>
      <c r="BC12" s="3">
        <f>VLOOKUP(ABS(AZ12-BC10),Note!$E$1:$F$25,2,FALSE)</f>
        <v>0</v>
      </c>
      <c r="BD12" s="3">
        <f>VLOOKUP(ABS(AZ12-BD10),Note!$E$1:$F$25,2,FALSE)</f>
        <v>0</v>
      </c>
      <c r="BE12">
        <f t="shared" si="21"/>
        <v>3</v>
      </c>
      <c r="BF12" s="3">
        <f>VLOOKUP(ABS(BE12-BF10),Note!$E$1:$F$25,2,FALSE)</f>
        <v>0</v>
      </c>
      <c r="BG12" s="3">
        <f>VLOOKUP(ABS(BE12-BG10),Note!$E$1:$F$25,2,FALSE)</f>
        <v>0</v>
      </c>
      <c r="BH12" s="3">
        <f>VLOOKUP(ABS(BE12-BH10),Note!$E$1:$F$25,2,FALSE)</f>
        <v>0</v>
      </c>
      <c r="BI12" s="3">
        <f>VLOOKUP(ABS(BE12-BI10),Note!$E$1:$F$25,2,FALSE)</f>
        <v>0</v>
      </c>
    </row>
    <row r="13" spans="1:61">
      <c r="A13" t="str">
        <f>VLOOKUP(まとめ3!$A$1&amp;"dim",Chords!$A$2:$D$188,3,FALSE)</f>
        <v>F#</v>
      </c>
      <c r="B13">
        <f>VLOOKUP(A13,Note!$A$1:$B$26,2,FALSE)</f>
        <v>6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1</v>
      </c>
      <c r="F13" s="3">
        <f>VLOOKUP(ABS(B13-F10),Note!$E$1:$F$25,2,FALSE)</f>
        <v>0</v>
      </c>
      <c r="G13">
        <f t="shared" si="11"/>
        <v>6</v>
      </c>
      <c r="H13" s="3">
        <f>VLOOKUP(ABS(G13-H10),Note!$E$1:$F$25,2,FALSE)</f>
        <v>0</v>
      </c>
      <c r="I13" s="3">
        <f>VLOOKUP(ABS(G13-I10),Note!$E$1:$F$25,2,FALSE)</f>
        <v>1</v>
      </c>
      <c r="J13" s="3">
        <f>VLOOKUP(ABS(G13-J10),Note!$E$1:$F$25,2,FALSE)</f>
        <v>0</v>
      </c>
      <c r="K13" s="3">
        <f>VLOOKUP(ABS(G13-K10),Note!$E$1:$F$25,2,FALSE)</f>
        <v>0</v>
      </c>
      <c r="L13">
        <f t="shared" si="12"/>
        <v>6</v>
      </c>
      <c r="M13" s="3">
        <f>VLOOKUP(ABS(L13-M10),Note!$E$1:$F$25,2,FALSE)</f>
        <v>0</v>
      </c>
      <c r="N13" s="3">
        <f>VLOOKUP(ABS(L13-N10),Note!$E$1:$F$25,2,FALSE)</f>
        <v>0</v>
      </c>
      <c r="O13" s="3">
        <f>VLOOKUP(ABS(L13-O10),Note!$E$1:$F$25,2,FALSE)</f>
        <v>0</v>
      </c>
      <c r="P13" s="3">
        <f>VLOOKUP(ABS(L13-P10),Note!$E$1:$F$25,2,FALSE)</f>
        <v>0</v>
      </c>
      <c r="Q13">
        <f t="shared" si="13"/>
        <v>6</v>
      </c>
      <c r="R13" s="3">
        <f>VLOOKUP(ABS(Q13-R10),Note!$E$1:$F$25,2,FALSE)</f>
        <v>0</v>
      </c>
      <c r="S13" s="3">
        <f>VLOOKUP(ABS(Q13-S10),Note!$E$1:$F$25,2,FALSE)</f>
        <v>1</v>
      </c>
      <c r="T13" s="3">
        <f>VLOOKUP(ABS(Q13-T10),Note!$E$1:$F$25,2,FALSE)</f>
        <v>0</v>
      </c>
      <c r="U13" s="3">
        <f>VLOOKUP(ABS(Q13-U10),Note!$E$1:$F$25,2,FALSE)</f>
        <v>0</v>
      </c>
      <c r="V13">
        <f t="shared" si="14"/>
        <v>6</v>
      </c>
      <c r="W13" s="3">
        <f>VLOOKUP(ABS(V13-W10),Note!$E$1:$F$25,2,FALSE)</f>
        <v>0</v>
      </c>
      <c r="X13" s="3">
        <f>VLOOKUP(ABS(V13-X10),Note!$E$1:$F$25,2,FALSE)</f>
        <v>0</v>
      </c>
      <c r="Y13" s="3">
        <f>VLOOKUP(ABS(V13-Y10),Note!$E$1:$F$25,2,FALSE)</f>
        <v>0</v>
      </c>
      <c r="Z13" s="3">
        <f>VLOOKUP(ABS(V13-Z10),Note!$E$1:$F$25,2,FALSE)</f>
        <v>0</v>
      </c>
      <c r="AA13">
        <f t="shared" si="15"/>
        <v>6</v>
      </c>
      <c r="AB13" s="3">
        <f>VLOOKUP(ABS(AA13-AB10),Note!$E$1:$F$25,2,FALSE)</f>
        <v>1</v>
      </c>
      <c r="AC13" s="3">
        <f>VLOOKUP(ABS(AA13-AC10),Note!$E$1:$F$25,2,FALSE)</f>
        <v>0</v>
      </c>
      <c r="AD13" s="3">
        <f>VLOOKUP(ABS(AA13-AD10),Note!$E$1:$F$25,2,FALSE)</f>
        <v>0</v>
      </c>
      <c r="AE13" s="3">
        <f>VLOOKUP(ABS(AA13-AE10),Note!$E$1:$F$25,2,FALSE)</f>
        <v>0</v>
      </c>
      <c r="AF13">
        <f t="shared" si="16"/>
        <v>6</v>
      </c>
      <c r="AG13" s="3">
        <f>VLOOKUP(ABS(AF13-AG10),Note!$E$1:$F$25,2,FALSE)</f>
        <v>0</v>
      </c>
      <c r="AH13" s="3">
        <f>VLOOKUP(ABS(AF13-AH10),Note!$E$1:$F$25,2,FALSE)</f>
        <v>0</v>
      </c>
      <c r="AI13" s="3">
        <f>VLOOKUP(ABS(AF13-AI10),Note!$E$1:$F$25,2,FALSE)</f>
        <v>0</v>
      </c>
      <c r="AJ13" s="3">
        <f>VLOOKUP(ABS(AF13-AJ10),Note!$E$1:$F$25,2,FALSE)</f>
        <v>0</v>
      </c>
      <c r="AK13">
        <f t="shared" si="17"/>
        <v>6</v>
      </c>
      <c r="AL13" s="3">
        <f>VLOOKUP(ABS(AK13-AL10),Note!$E$1:$F$25,2,FALSE)</f>
        <v>1</v>
      </c>
      <c r="AM13" s="3">
        <f>VLOOKUP(ABS(AK13-AM10),Note!$E$1:$F$25,2,FALSE)</f>
        <v>0</v>
      </c>
      <c r="AN13" s="3">
        <f>VLOOKUP(ABS(AK13-AN10),Note!$E$1:$F$25,2,FALSE)</f>
        <v>0</v>
      </c>
      <c r="AO13" s="3">
        <f>VLOOKUP(ABS(AK13-AO10),Note!$E$1:$F$25,2,FALSE)</f>
        <v>1</v>
      </c>
      <c r="AP13">
        <f t="shared" si="18"/>
        <v>6</v>
      </c>
      <c r="AQ13" s="3">
        <f>VLOOKUP(ABS(AP13-AQ10),Note!$E$1:$F$25,2,FALSE)</f>
        <v>0</v>
      </c>
      <c r="AR13" s="3">
        <f>VLOOKUP(ABS(AP13-AR10),Note!$E$1:$F$25,2,FALSE)</f>
        <v>0</v>
      </c>
      <c r="AS13" s="3">
        <f>VLOOKUP(ABS(AP13-AS10),Note!$E$1:$F$25,2,FALSE)</f>
        <v>0</v>
      </c>
      <c r="AT13" s="3">
        <f>VLOOKUP(ABS(AP13-AT10),Note!$E$1:$F$25,2,FALSE)</f>
        <v>0</v>
      </c>
      <c r="AU13">
        <f t="shared" si="19"/>
        <v>6</v>
      </c>
      <c r="AV13" s="3">
        <f>VLOOKUP(ABS(AU13-AV10),Note!$E$1:$F$25,2,FALSE)</f>
        <v>0</v>
      </c>
      <c r="AW13" s="3">
        <f>VLOOKUP(ABS(AU13-AW10),Note!$E$1:$F$25,2,FALSE)</f>
        <v>0</v>
      </c>
      <c r="AX13" s="3">
        <f>VLOOKUP(ABS(AU13-AX10),Note!$E$1:$F$25,2,FALSE)</f>
        <v>0</v>
      </c>
      <c r="AY13" s="3">
        <f>VLOOKUP(ABS(AU13-AY10),Note!$E$1:$F$25,2,FALSE)</f>
        <v>1</v>
      </c>
      <c r="AZ13">
        <f t="shared" si="20"/>
        <v>6</v>
      </c>
      <c r="BA13" s="3">
        <f>VLOOKUP(ABS(AZ13-BA10),Note!$E$1:$F$25,2,FALSE)</f>
        <v>0</v>
      </c>
      <c r="BB13" s="3">
        <f>VLOOKUP(ABS(AZ13-BB10),Note!$E$1:$F$25,2,FALSE)</f>
        <v>0</v>
      </c>
      <c r="BC13" s="3">
        <f>VLOOKUP(ABS(AZ13-BC10),Note!$E$1:$F$25,2,FALSE)</f>
        <v>1</v>
      </c>
      <c r="BD13" s="3">
        <f>VLOOKUP(ABS(AZ13-BD10),Note!$E$1:$F$25,2,FALSE)</f>
        <v>0</v>
      </c>
      <c r="BE13">
        <f t="shared" si="21"/>
        <v>6</v>
      </c>
      <c r="BF13" s="3">
        <f>VLOOKUP(ABS(BE13-BF10),Note!$E$1:$F$25,2,FALSE)</f>
        <v>0</v>
      </c>
      <c r="BG13" s="3">
        <f>VLOOKUP(ABS(BE13-BG10),Note!$E$1:$F$25,2,FALSE)</f>
        <v>0</v>
      </c>
      <c r="BH13" s="3">
        <f>VLOOKUP(ABS(BE13-BH10),Note!$E$1:$F$25,2,FALSE)</f>
        <v>0</v>
      </c>
      <c r="BI13" s="3">
        <f>VLOOKUP(ABS(BE13-BI10),Note!$E$1:$F$25,2,FALSE)</f>
        <v>0</v>
      </c>
    </row>
    <row r="14" spans="4:59">
      <c r="D14">
        <f>SUM(C11:C13,D11:D13,E11:E13,F11:F13)</f>
        <v>2</v>
      </c>
      <c r="I14">
        <f>SUM(H11:H13,I11:I13,J11:J13,K11:K13)</f>
        <v>3</v>
      </c>
      <c r="N14">
        <f>SUM(M11:M13,N11:N13,O11:O13,P11:P13)</f>
        <v>1</v>
      </c>
      <c r="S14">
        <f>SUM(R11:R13,S11:S13,T11:T13,U11:U13)</f>
        <v>2</v>
      </c>
      <c r="X14">
        <f>SUM(W11:W13,X11:X13,Y11:Y13,Z11:Z13)</f>
        <v>3</v>
      </c>
      <c r="AC14">
        <f>SUM(AB11:AB13,AC11:AC13,AD11:AD13,AE11:AE13)</f>
        <v>1</v>
      </c>
      <c r="AH14">
        <f>SUM(AG11:AG13,AH11:AH13,AI11:AI13,AJ11:AJ13)</f>
        <v>2</v>
      </c>
      <c r="AM14">
        <f>SUM(AL11:AL13,AM11:AM13,AN11:AN13,AO11:AO13)</f>
        <v>4</v>
      </c>
      <c r="AR14">
        <f>SUM(AQ11:AQ13,AR11:AR13,AS11:AS13,AT11:AT13)</f>
        <v>0</v>
      </c>
      <c r="AW14">
        <f>SUM(AV11:AV13,AW11:AW13,AX11:AX13,AY11:AY13)</f>
        <v>3</v>
      </c>
      <c r="BB14">
        <f>SUM(BA11:BA13,BB11:BB13,BC11:BC13,BD11:BD13)</f>
        <v>2</v>
      </c>
      <c r="BG14">
        <f>SUM(BF11:BF13,BG11:BG13,BH11:BH13,BI11:BI13)</f>
        <v>1</v>
      </c>
    </row>
    <row r="15" spans="1:61">
      <c r="A15" s="1" t="str">
        <f>D21&amp;I21&amp;N21&amp;S21&amp;X21&amp;AC21&amp;AH21&amp;AM21&amp;AR21&amp;AW21&amp;BB21&amp;BG21</f>
        <v>141222141222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399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3:61">
      <c r="C16" t="s">
        <v>0</v>
      </c>
      <c r="D16" t="s">
        <v>5</v>
      </c>
      <c r="E16" t="s">
        <v>47</v>
      </c>
      <c r="F16" t="s">
        <v>11</v>
      </c>
      <c r="H16" t="s">
        <v>39</v>
      </c>
      <c r="I16" t="s">
        <v>6</v>
      </c>
      <c r="J16" t="s">
        <v>8</v>
      </c>
      <c r="K16" t="s">
        <v>56</v>
      </c>
      <c r="M16" t="s">
        <v>3</v>
      </c>
      <c r="N16" t="s">
        <v>45</v>
      </c>
      <c r="O16" t="s">
        <v>50</v>
      </c>
      <c r="P16" t="s">
        <v>0</v>
      </c>
      <c r="R16" t="s">
        <v>42</v>
      </c>
      <c r="S16" t="s">
        <v>8</v>
      </c>
      <c r="T16" t="s">
        <v>10</v>
      </c>
      <c r="U16" t="s">
        <v>39</v>
      </c>
      <c r="W16" t="s">
        <v>5</v>
      </c>
      <c r="X16" t="s">
        <v>49</v>
      </c>
      <c r="Y16" t="s">
        <v>11</v>
      </c>
      <c r="Z16" t="s">
        <v>3</v>
      </c>
      <c r="AB16" t="s">
        <v>6</v>
      </c>
      <c r="AC16" t="s">
        <v>10</v>
      </c>
      <c r="AD16" t="s">
        <v>12</v>
      </c>
      <c r="AE16" t="s">
        <v>42</v>
      </c>
      <c r="AG16" t="s">
        <v>45</v>
      </c>
      <c r="AH16" t="s">
        <v>52</v>
      </c>
      <c r="AI16" t="s">
        <v>0</v>
      </c>
      <c r="AJ16" t="s">
        <v>5</v>
      </c>
      <c r="AL16" t="s">
        <v>8</v>
      </c>
      <c r="AM16" t="s">
        <v>12</v>
      </c>
      <c r="AN16" t="s">
        <v>39</v>
      </c>
      <c r="AO16" t="s">
        <v>6</v>
      </c>
      <c r="AQ16" t="s">
        <v>50</v>
      </c>
      <c r="AR16" t="s">
        <v>0</v>
      </c>
      <c r="AS16" t="s">
        <v>3</v>
      </c>
      <c r="AT16" t="s">
        <v>47</v>
      </c>
      <c r="AV16" t="s">
        <v>10</v>
      </c>
      <c r="AW16" t="s">
        <v>38</v>
      </c>
      <c r="AX16" t="s">
        <v>42</v>
      </c>
      <c r="AY16" t="s">
        <v>8</v>
      </c>
      <c r="BA16" t="s">
        <v>11</v>
      </c>
      <c r="BB16" t="s">
        <v>3</v>
      </c>
      <c r="BC16" t="s">
        <v>5</v>
      </c>
      <c r="BD16" t="s">
        <v>50</v>
      </c>
      <c r="BF16" t="s">
        <v>12</v>
      </c>
      <c r="BG16" t="s">
        <v>41</v>
      </c>
      <c r="BH16" t="s">
        <v>6</v>
      </c>
      <c r="BI16" t="s">
        <v>10</v>
      </c>
    </row>
    <row r="17" spans="3:61">
      <c r="C17">
        <f>VLOOKUP(C16,Note!$A$1:$B$26,2,FALSE)</f>
        <v>0</v>
      </c>
      <c r="D17">
        <f>VLOOKUP(D16,Note!$A$1:$B$26,2,FALSE)</f>
        <v>4</v>
      </c>
      <c r="E17">
        <f>VLOOKUP(E16,Note!$A$1:$B$26,2,FALSE)</f>
        <v>6</v>
      </c>
      <c r="F17">
        <f>VLOOKUP(F16,Note!$A$1:$B$26,2,FALSE)</f>
        <v>10</v>
      </c>
      <c r="H17">
        <f>VLOOKUP(H16,Note!$A$1:$B$26,2,FALSE)</f>
        <v>1</v>
      </c>
      <c r="I17">
        <f>VLOOKUP(I16,Note!$A$1:$B$26,2,FALSE)</f>
        <v>5</v>
      </c>
      <c r="J17">
        <f>VLOOKUP(J16,Note!$A$1:$B$26,2,FALSE)</f>
        <v>7</v>
      </c>
      <c r="K17">
        <f>VLOOKUP(K16,Note!$A$1:$B$26,2,FALSE)</f>
        <v>11</v>
      </c>
      <c r="M17">
        <f>VLOOKUP(M16,Note!$A$1:$B$26,2,FALSE)</f>
        <v>2</v>
      </c>
      <c r="N17">
        <f>VLOOKUP(N16,Note!$A$1:$B$26,2,FALSE)</f>
        <v>6</v>
      </c>
      <c r="O17">
        <f>VLOOKUP(O16,Note!$A$1:$B$26,2,FALSE)</f>
        <v>8</v>
      </c>
      <c r="P17">
        <f>VLOOKUP(P16,Note!$A$1:$B$26,2,FALSE)</f>
        <v>0</v>
      </c>
      <c r="R17">
        <f>VLOOKUP(R16,Note!$A$1:$B$26,2,FALSE)</f>
        <v>3</v>
      </c>
      <c r="S17">
        <f>VLOOKUP(S16,Note!$A$1:$B$26,2,FALSE)</f>
        <v>7</v>
      </c>
      <c r="T17">
        <f>VLOOKUP(T16,Note!$A$1:$B$26,2,FALSE)</f>
        <v>9</v>
      </c>
      <c r="U17">
        <f>VLOOKUP(U16,Note!$A$1:$B$26,2,FALSE)</f>
        <v>1</v>
      </c>
      <c r="W17">
        <f>VLOOKUP(W16,Note!$A$1:$B$26,2,FALSE)</f>
        <v>4</v>
      </c>
      <c r="X17">
        <f>VLOOKUP(X16,Note!$A$1:$B$26,2,FALSE)</f>
        <v>8</v>
      </c>
      <c r="Y17">
        <f>VLOOKUP(Y16,Note!$A$1:$B$26,2,FALSE)</f>
        <v>10</v>
      </c>
      <c r="Z17">
        <f>VLOOKUP(Z16,Note!$A$1:$B$26,2,FALSE)</f>
        <v>2</v>
      </c>
      <c r="AB17">
        <f>VLOOKUP(AB16,Note!$A$1:$B$26,2,FALSE)</f>
        <v>5</v>
      </c>
      <c r="AC17">
        <f>VLOOKUP(AC16,Note!$A$1:$B$26,2,FALSE)</f>
        <v>9</v>
      </c>
      <c r="AD17">
        <f>VLOOKUP(AD16,Note!$A$1:$B$26,2,FALSE)</f>
        <v>11</v>
      </c>
      <c r="AE17">
        <f>VLOOKUP(AE16,Note!$A$1:$B$26,2,FALSE)</f>
        <v>3</v>
      </c>
      <c r="AG17">
        <f>VLOOKUP(AG16,Note!$A$1:$B$26,2,FALSE)</f>
        <v>6</v>
      </c>
      <c r="AH17">
        <f>VLOOKUP(AH16,Note!$A$1:$B$26,2,FALSE)</f>
        <v>10</v>
      </c>
      <c r="AI17">
        <f>VLOOKUP(AI16,Note!$A$1:$B$26,2,FALSE)</f>
        <v>0</v>
      </c>
      <c r="AJ17">
        <f>VLOOKUP(AJ16,Note!$A$1:$B$26,2,FALSE)</f>
        <v>4</v>
      </c>
      <c r="AL17">
        <f>VLOOKUP(AL16,Note!$A$1:$B$26,2,FALSE)</f>
        <v>7</v>
      </c>
      <c r="AM17">
        <f>VLOOKUP(AM16,Note!$A$1:$B$26,2,FALSE)</f>
        <v>11</v>
      </c>
      <c r="AN17">
        <f>VLOOKUP(AN16,Note!$A$1:$B$26,2,FALSE)</f>
        <v>1</v>
      </c>
      <c r="AO17">
        <f>VLOOKUP(AO16,Note!$A$1:$B$26,2,FALSE)</f>
        <v>5</v>
      </c>
      <c r="AQ17">
        <f>VLOOKUP(AQ16,Note!$A$1:$B$26,2,FALSE)</f>
        <v>8</v>
      </c>
      <c r="AR17">
        <f>VLOOKUP(AR16,Note!$A$1:$B$26,2,FALSE)</f>
        <v>0</v>
      </c>
      <c r="AS17">
        <f>VLOOKUP(AS16,Note!$A$1:$B$26,2,FALSE)</f>
        <v>2</v>
      </c>
      <c r="AT17">
        <f>VLOOKUP(AT16,Note!$A$1:$B$26,2,FALSE)</f>
        <v>6</v>
      </c>
      <c r="AV17">
        <f>VLOOKUP(AV16,Note!$A$1:$B$26,2,FALSE)</f>
        <v>9</v>
      </c>
      <c r="AW17">
        <f>VLOOKUP(AW16,Note!$A$1:$B$26,2,FALSE)</f>
        <v>1</v>
      </c>
      <c r="AX17">
        <f>VLOOKUP(AX16,Note!$A$1:$B$26,2,FALSE)</f>
        <v>3</v>
      </c>
      <c r="AY17">
        <f>VLOOKUP(AY16,Note!$A$1:$B$26,2,FALSE)</f>
        <v>7</v>
      </c>
      <c r="BA17">
        <f>VLOOKUP(BA16,Note!$A$1:$B$26,2,FALSE)</f>
        <v>10</v>
      </c>
      <c r="BB17">
        <f>VLOOKUP(BB16,Note!$A$1:$B$26,2,FALSE)</f>
        <v>2</v>
      </c>
      <c r="BC17">
        <f>VLOOKUP(BC16,Note!$A$1:$B$26,2,FALSE)</f>
        <v>4</v>
      </c>
      <c r="BD17">
        <f>VLOOKUP(BD16,Note!$A$1:$B$26,2,FALSE)</f>
        <v>8</v>
      </c>
      <c r="BF17">
        <f>VLOOKUP(BF16,Note!$A$1:$B$26,2,FALSE)</f>
        <v>11</v>
      </c>
      <c r="BG17">
        <f>VLOOKUP(BG16,Note!$A$1:$B$26,2,FALSE)</f>
        <v>3</v>
      </c>
      <c r="BH17">
        <f>VLOOKUP(BH16,Note!$A$1:$B$26,2,FALSE)</f>
        <v>5</v>
      </c>
      <c r="BI17">
        <f>VLOOKUP(BI16,Note!$A$1:$B$26,2,FALSE)</f>
        <v>9</v>
      </c>
    </row>
    <row r="18" spans="1:61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 s="3">
        <f>VLOOKUP(ABS(B18-F17),Note!$E$1:$F$25,2,FALSE)</f>
        <v>0</v>
      </c>
      <c r="G18">
        <f t="shared" ref="G18:G20" si="22">B18</f>
        <v>0</v>
      </c>
      <c r="H18" s="3">
        <f>VLOOKUP(ABS(G18-H17),Note!$E$1:$F$25,2,FALSE)</f>
        <v>1</v>
      </c>
      <c r="I18" s="3">
        <f>VLOOKUP(ABS(G18-I17),Note!$E$1:$F$25,2,FALSE)</f>
        <v>0</v>
      </c>
      <c r="J18" s="3">
        <f>VLOOKUP(ABS(G18-J17),Note!$E$1:$F$25,2,FALSE)</f>
        <v>0</v>
      </c>
      <c r="K18" s="3">
        <f>VLOOKUP(ABS(G18-K17),Note!$E$1:$F$25,2,FALSE)</f>
        <v>1</v>
      </c>
      <c r="L18">
        <f t="shared" ref="L18:L20" si="23">G18</f>
        <v>0</v>
      </c>
      <c r="M18" s="3">
        <f>VLOOKUP(ABS(L18-M17),Note!$E$1:$F$25,2,FALSE)</f>
        <v>0</v>
      </c>
      <c r="N18" s="3">
        <f>VLOOKUP(ABS(L18-N17),Note!$E$1:$F$25,2,FALSE)</f>
        <v>0</v>
      </c>
      <c r="O18" s="3">
        <f>VLOOKUP(ABS(L18-O17),Note!$E$1:$F$25,2,FALSE)</f>
        <v>0</v>
      </c>
      <c r="P18" s="3">
        <f>VLOOKUP(ABS(L18-P17),Note!$E$1:$F$25,2,FALSE)</f>
        <v>0</v>
      </c>
      <c r="Q18">
        <f t="shared" ref="Q18:Q20" si="24">L18</f>
        <v>0</v>
      </c>
      <c r="R18" s="3">
        <f>VLOOKUP(ABS(Q18-R17),Note!$E$1:$F$25,2,FALSE)</f>
        <v>0</v>
      </c>
      <c r="S18" s="3">
        <f>VLOOKUP(ABS(Q18-S17),Note!$E$1:$F$25,2,FALSE)</f>
        <v>0</v>
      </c>
      <c r="T18" s="3">
        <f>VLOOKUP(ABS(Q18-T17),Note!$E$1:$F$25,2,FALSE)</f>
        <v>0</v>
      </c>
      <c r="U18" s="3">
        <f>VLOOKUP(ABS(Q18-U17),Note!$E$1:$F$25,2,FALSE)</f>
        <v>1</v>
      </c>
      <c r="V18">
        <f t="shared" ref="V18:V20" si="25">Q18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0</v>
      </c>
      <c r="Z18" s="3">
        <f>VLOOKUP(ABS(V18-Z17),Note!$E$1:$F$25,2,FALSE)</f>
        <v>0</v>
      </c>
      <c r="AA18">
        <f t="shared" ref="AA18:AA20" si="26">V18</f>
        <v>0</v>
      </c>
      <c r="AB18" s="3">
        <f>VLOOKUP(ABS(AA18-AB17),Note!$E$1:$F$25,2,FALSE)</f>
        <v>0</v>
      </c>
      <c r="AC18" s="3">
        <f>VLOOKUP(ABS(AA18-AC17),Note!$E$1:$F$25,2,FALSE)</f>
        <v>0</v>
      </c>
      <c r="AD18" s="3">
        <f>VLOOKUP(ABS(AA18-AD17),Note!$E$1:$F$25,2,FALSE)</f>
        <v>1</v>
      </c>
      <c r="AE18" s="3">
        <f>VLOOKUP(ABS(AA18-AE17),Note!$E$1:$F$25,2,FALSE)</f>
        <v>0</v>
      </c>
      <c r="AF18">
        <f t="shared" ref="AF18:AF20" si="27">AA18</f>
        <v>0</v>
      </c>
      <c r="AG18" s="3">
        <f>VLOOKUP(ABS(AF18-AG17),Note!$E$1:$F$25,2,FALSE)</f>
        <v>0</v>
      </c>
      <c r="AH18" s="3">
        <f>VLOOKUP(ABS(AF18-AH17),Note!$E$1:$F$25,2,FALSE)</f>
        <v>0</v>
      </c>
      <c r="AI18" s="3">
        <f>VLOOKUP(ABS(AF18-AI17),Note!$E$1:$F$25,2,FALSE)</f>
        <v>0</v>
      </c>
      <c r="AJ18" s="3">
        <f>VLOOKUP(ABS(AF18-AJ17),Note!$E$1:$F$25,2,FALSE)</f>
        <v>0</v>
      </c>
      <c r="AK18">
        <f t="shared" ref="AK18:AK20" si="28">AF18</f>
        <v>0</v>
      </c>
      <c r="AL18" s="3">
        <f>VLOOKUP(ABS(AK18-AL17),Note!$E$1:$F$25,2,FALSE)</f>
        <v>0</v>
      </c>
      <c r="AM18" s="3">
        <f>VLOOKUP(ABS(AK18-AM17),Note!$E$1:$F$25,2,FALSE)</f>
        <v>1</v>
      </c>
      <c r="AN18" s="3">
        <f>VLOOKUP(ABS(AK18-AN17),Note!$E$1:$F$25,2,FALSE)</f>
        <v>1</v>
      </c>
      <c r="AO18" s="3">
        <f>VLOOKUP(ABS(AK18-AO17),Note!$E$1:$F$25,2,FALSE)</f>
        <v>0</v>
      </c>
      <c r="AP18">
        <f t="shared" ref="AP18:AP20" si="29">AK18</f>
        <v>0</v>
      </c>
      <c r="AQ18" s="3">
        <f>VLOOKUP(ABS(AP18-AQ17),Note!$E$1:$F$25,2,FALSE)</f>
        <v>0</v>
      </c>
      <c r="AR18" s="3">
        <f>VLOOKUP(ABS(AP18-AR17),Note!$E$1:$F$25,2,FALSE)</f>
        <v>0</v>
      </c>
      <c r="AS18" s="3">
        <f>VLOOKUP(ABS(AP18-AS17),Note!$E$1:$F$25,2,FALSE)</f>
        <v>0</v>
      </c>
      <c r="AT18" s="3">
        <f>VLOOKUP(ABS(AP18-AT17),Note!$E$1:$F$25,2,FALSE)</f>
        <v>0</v>
      </c>
      <c r="AU18">
        <f t="shared" ref="AU18:AU20" si="30">AP18</f>
        <v>0</v>
      </c>
      <c r="AV18" s="3">
        <f>VLOOKUP(ABS(AU18-AV17),Note!$E$1:$F$25,2,FALSE)</f>
        <v>0</v>
      </c>
      <c r="AW18" s="3">
        <f>VLOOKUP(ABS(AU18-AW17),Note!$E$1:$F$25,2,FALSE)</f>
        <v>1</v>
      </c>
      <c r="AX18" s="3">
        <f>VLOOKUP(ABS(AU18-AX17),Note!$E$1:$F$25,2,FALSE)</f>
        <v>0</v>
      </c>
      <c r="AY18" s="3">
        <f>VLOOKUP(ABS(AU18-AY17),Note!$E$1:$F$25,2,FALSE)</f>
        <v>0</v>
      </c>
      <c r="AZ18">
        <f t="shared" ref="AZ18:AZ20" si="31">AU18</f>
        <v>0</v>
      </c>
      <c r="BA18" s="3">
        <f>VLOOKUP(ABS(AZ18-BA17),Note!$E$1:$F$25,2,FALSE)</f>
        <v>0</v>
      </c>
      <c r="BB18" s="3">
        <f>VLOOKUP(ABS(AZ18-BB17),Note!$E$1:$F$25,2,FALSE)</f>
        <v>0</v>
      </c>
      <c r="BC18" s="3">
        <f>VLOOKUP(ABS(AZ18-BC17),Note!$E$1:$F$25,2,FALSE)</f>
        <v>0</v>
      </c>
      <c r="BD18" s="3">
        <f>VLOOKUP(ABS(AZ18-BD17),Note!$E$1:$F$25,2,FALSE)</f>
        <v>0</v>
      </c>
      <c r="BE18">
        <f t="shared" ref="BE18:BE20" si="32">AZ18</f>
        <v>0</v>
      </c>
      <c r="BF18" s="3">
        <f>VLOOKUP(ABS(BE18-BF17),Note!$E$1:$F$25,2,FALSE)</f>
        <v>1</v>
      </c>
      <c r="BG18" s="3">
        <f>VLOOKUP(ABS(BE18-BG17),Note!$E$1:$F$25,2,FALSE)</f>
        <v>0</v>
      </c>
      <c r="BH18" s="3">
        <f>VLOOKUP(ABS(BE18-BH17),Note!$E$1:$F$25,2,FALSE)</f>
        <v>0</v>
      </c>
      <c r="BI18" s="3">
        <f>VLOOKUP(ABS(BE18-BI17),Note!$E$1:$F$25,2,FALSE)</f>
        <v>0</v>
      </c>
    </row>
    <row r="19" spans="1:61">
      <c r="A19" t="str">
        <f>VLOOKUP(まとめ3!$A$1&amp;"dim",Chords!$A$2:$D$188,2,FALSE)</f>
        <v>E♭</v>
      </c>
      <c r="B19">
        <f>VLOOKUP(A19,Note!$A$1:$B$26,2,FALSE)</f>
        <v>3</v>
      </c>
      <c r="C19" s="3">
        <f>VLOOKUP(ABS(B19-C17),Note!$E$1:$F$25,2,FALSE)</f>
        <v>0</v>
      </c>
      <c r="D19" s="3">
        <f>VLOOKUP(ABS(B19-D17),Note!$E$1:$F$25,2,FALSE)</f>
        <v>1</v>
      </c>
      <c r="E19" s="3">
        <f>VLOOKUP(ABS(B19-E17),Note!$E$1:$F$25,2,FALSE)</f>
        <v>0</v>
      </c>
      <c r="F19" s="3">
        <f>VLOOKUP(ABS(B19-F17),Note!$E$1:$F$25,2,FALSE)</f>
        <v>0</v>
      </c>
      <c r="G19">
        <f t="shared" si="22"/>
        <v>3</v>
      </c>
      <c r="H19" s="3">
        <f>VLOOKUP(ABS(G19-H17),Note!$E$1:$F$25,2,FALSE)</f>
        <v>0</v>
      </c>
      <c r="I19" s="3">
        <f>VLOOKUP(ABS(G19-I17),Note!$E$1:$F$25,2,FALSE)</f>
        <v>0</v>
      </c>
      <c r="J19" s="3">
        <f>VLOOKUP(ABS(G19-J17),Note!$E$1:$F$25,2,FALSE)</f>
        <v>0</v>
      </c>
      <c r="K19" s="3">
        <f>VLOOKUP(ABS(G19-K17),Note!$E$1:$F$25,2,FALSE)</f>
        <v>0</v>
      </c>
      <c r="L19">
        <f t="shared" si="23"/>
        <v>3</v>
      </c>
      <c r="M19" s="3">
        <f>VLOOKUP(ABS(L19-M17),Note!$E$1:$F$25,2,FALSE)</f>
        <v>1</v>
      </c>
      <c r="N19" s="3">
        <f>VLOOKUP(ABS(L19-N17),Note!$E$1:$F$25,2,FALSE)</f>
        <v>0</v>
      </c>
      <c r="O19" s="3">
        <f>VLOOKUP(ABS(L19-O17),Note!$E$1:$F$25,2,FALSE)</f>
        <v>0</v>
      </c>
      <c r="P19" s="3">
        <f>VLOOKUP(ABS(L19-P17),Note!$E$1:$F$25,2,FALSE)</f>
        <v>0</v>
      </c>
      <c r="Q19">
        <f t="shared" si="24"/>
        <v>3</v>
      </c>
      <c r="R19" s="3">
        <f>VLOOKUP(ABS(Q19-R17),Note!$E$1:$F$25,2,FALSE)</f>
        <v>0</v>
      </c>
      <c r="S19" s="3">
        <f>VLOOKUP(ABS(Q19-S17),Note!$E$1:$F$25,2,FALSE)</f>
        <v>0</v>
      </c>
      <c r="T19" s="3">
        <f>VLOOKUP(ABS(Q19-T17),Note!$E$1:$F$25,2,FALSE)</f>
        <v>0</v>
      </c>
      <c r="U19" s="3">
        <f>VLOOKUP(ABS(Q19-U17),Note!$E$1:$F$25,2,FALSE)</f>
        <v>0</v>
      </c>
      <c r="V19">
        <f t="shared" si="25"/>
        <v>3</v>
      </c>
      <c r="W19" s="3">
        <f>VLOOKUP(ABS(V19-W17),Note!$E$1:$F$25,2,FALSE)</f>
        <v>1</v>
      </c>
      <c r="X19" s="3">
        <f>VLOOKUP(ABS(V19-X17),Note!$E$1:$F$25,2,FALSE)</f>
        <v>0</v>
      </c>
      <c r="Y19" s="3">
        <f>VLOOKUP(ABS(V19-Y17),Note!$E$1:$F$25,2,FALSE)</f>
        <v>0</v>
      </c>
      <c r="Z19" s="3">
        <f>VLOOKUP(ABS(V19-Z17),Note!$E$1:$F$25,2,FALSE)</f>
        <v>1</v>
      </c>
      <c r="AA19">
        <f t="shared" si="26"/>
        <v>3</v>
      </c>
      <c r="AB19" s="3">
        <f>VLOOKUP(ABS(AA19-AB17),Note!$E$1:$F$25,2,FALSE)</f>
        <v>0</v>
      </c>
      <c r="AC19" s="3">
        <f>VLOOKUP(ABS(AA19-AC17),Note!$E$1:$F$25,2,FALSE)</f>
        <v>0</v>
      </c>
      <c r="AD19" s="3">
        <f>VLOOKUP(ABS(AA19-AD17),Note!$E$1:$F$25,2,FALSE)</f>
        <v>0</v>
      </c>
      <c r="AE19" s="3">
        <f>VLOOKUP(ABS(AA19-AE17),Note!$E$1:$F$25,2,FALSE)</f>
        <v>0</v>
      </c>
      <c r="AF19">
        <f t="shared" si="27"/>
        <v>3</v>
      </c>
      <c r="AG19" s="3">
        <f>VLOOKUP(ABS(AF19-AG17),Note!$E$1:$F$25,2,FALSE)</f>
        <v>0</v>
      </c>
      <c r="AH19" s="3">
        <f>VLOOKUP(ABS(AF19-AH17),Note!$E$1:$F$25,2,FALSE)</f>
        <v>0</v>
      </c>
      <c r="AI19" s="3">
        <f>VLOOKUP(ABS(AF19-AI17),Note!$E$1:$F$25,2,FALSE)</f>
        <v>0</v>
      </c>
      <c r="AJ19" s="3">
        <f>VLOOKUP(ABS(AF19-AJ17),Note!$E$1:$F$25,2,FALSE)</f>
        <v>1</v>
      </c>
      <c r="AK19">
        <f t="shared" si="28"/>
        <v>3</v>
      </c>
      <c r="AL19" s="3">
        <f>VLOOKUP(ABS(AK19-AL17),Note!$E$1:$F$25,2,FALSE)</f>
        <v>0</v>
      </c>
      <c r="AM19" s="3">
        <f>VLOOKUP(ABS(AK19-AM17),Note!$E$1:$F$25,2,FALSE)</f>
        <v>0</v>
      </c>
      <c r="AN19" s="3">
        <f>VLOOKUP(ABS(AK19-AN17),Note!$E$1:$F$25,2,FALSE)</f>
        <v>0</v>
      </c>
      <c r="AO19" s="3">
        <f>VLOOKUP(ABS(AK19-AO17),Note!$E$1:$F$25,2,FALSE)</f>
        <v>0</v>
      </c>
      <c r="AP19">
        <f t="shared" si="29"/>
        <v>3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1</v>
      </c>
      <c r="AT19" s="3">
        <f>VLOOKUP(ABS(AP19-AT17),Note!$E$1:$F$25,2,FALSE)</f>
        <v>0</v>
      </c>
      <c r="AU19">
        <f t="shared" si="30"/>
        <v>3</v>
      </c>
      <c r="AV19" s="3">
        <f>VLOOKUP(ABS(AU19-AV17),Note!$E$1:$F$25,2,FALSE)</f>
        <v>0</v>
      </c>
      <c r="AW19" s="3">
        <f>VLOOKUP(ABS(AU19-AW17),Note!$E$1:$F$25,2,FALSE)</f>
        <v>0</v>
      </c>
      <c r="AX19" s="3">
        <f>VLOOKUP(ABS(AU19-AX17),Note!$E$1:$F$25,2,FALSE)</f>
        <v>0</v>
      </c>
      <c r="AY19" s="3">
        <f>VLOOKUP(ABS(AU19-AY17),Note!$E$1:$F$25,2,FALSE)</f>
        <v>0</v>
      </c>
      <c r="AZ19">
        <f t="shared" si="31"/>
        <v>3</v>
      </c>
      <c r="BA19" s="3">
        <f>VLOOKUP(ABS(AZ19-BA17),Note!$E$1:$F$25,2,FALSE)</f>
        <v>0</v>
      </c>
      <c r="BB19" s="3">
        <f>VLOOKUP(ABS(AZ19-BB17),Note!$E$1:$F$25,2,FALSE)</f>
        <v>1</v>
      </c>
      <c r="BC19" s="3">
        <f>VLOOKUP(ABS(AZ19-BC17),Note!$E$1:$F$25,2,FALSE)</f>
        <v>1</v>
      </c>
      <c r="BD19" s="3">
        <f>VLOOKUP(ABS(AZ19-BD17),Note!$E$1:$F$25,2,FALSE)</f>
        <v>0</v>
      </c>
      <c r="BE19">
        <f t="shared" si="32"/>
        <v>3</v>
      </c>
      <c r="BF19" s="3">
        <f>VLOOKUP(ABS(BE19-BF17),Note!$E$1:$F$25,2,FALSE)</f>
        <v>0</v>
      </c>
      <c r="BG19" s="3">
        <f>VLOOKUP(ABS(BE19-BG17),Note!$E$1:$F$25,2,FALSE)</f>
        <v>0</v>
      </c>
      <c r="BH19" s="3">
        <f>VLOOKUP(ABS(BE19-BH17),Note!$E$1:$F$25,2,FALSE)</f>
        <v>0</v>
      </c>
      <c r="BI19" s="3">
        <f>VLOOKUP(ABS(BE19-BI17),Note!$E$1:$F$25,2,FALSE)</f>
        <v>0</v>
      </c>
    </row>
    <row r="20" spans="1:61">
      <c r="A20" t="str">
        <f>VLOOKUP(まとめ3!$A$1&amp;"dim",Chords!$A$2:$D$188,3,FALSE)</f>
        <v>F#</v>
      </c>
      <c r="B20">
        <f>VLOOKUP(A20,Note!$A$1:$B$26,2,FALSE)</f>
        <v>6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0</v>
      </c>
      <c r="F20" s="3">
        <f>VLOOKUP(ABS(B20-F17),Note!$E$1:$F$25,2,FALSE)</f>
        <v>0</v>
      </c>
      <c r="G20">
        <f t="shared" si="22"/>
        <v>6</v>
      </c>
      <c r="H20" s="3">
        <f>VLOOKUP(ABS(G20-H17),Note!$E$1:$F$25,2,FALSE)</f>
        <v>0</v>
      </c>
      <c r="I20" s="3">
        <f>VLOOKUP(ABS(G20-I17),Note!$E$1:$F$25,2,FALSE)</f>
        <v>1</v>
      </c>
      <c r="J20" s="3">
        <f>VLOOKUP(ABS(G20-J17),Note!$E$1:$F$25,2,FALSE)</f>
        <v>1</v>
      </c>
      <c r="K20" s="3">
        <f>VLOOKUP(ABS(G20-K17),Note!$E$1:$F$25,2,FALSE)</f>
        <v>0</v>
      </c>
      <c r="L20">
        <f t="shared" si="23"/>
        <v>6</v>
      </c>
      <c r="M20" s="3">
        <f>VLOOKUP(ABS(L20-M17),Note!$E$1:$F$25,2,FALSE)</f>
        <v>0</v>
      </c>
      <c r="N20" s="3">
        <f>VLOOKUP(ABS(L20-N17),Note!$E$1:$F$25,2,FALSE)</f>
        <v>0</v>
      </c>
      <c r="O20" s="3">
        <f>VLOOKUP(ABS(L20-O17),Note!$E$1:$F$25,2,FALSE)</f>
        <v>0</v>
      </c>
      <c r="P20" s="3">
        <f>VLOOKUP(ABS(L20-P17),Note!$E$1:$F$25,2,FALSE)</f>
        <v>0</v>
      </c>
      <c r="Q20">
        <f t="shared" si="24"/>
        <v>6</v>
      </c>
      <c r="R20" s="3">
        <f>VLOOKUP(ABS(Q20-R17),Note!$E$1:$F$25,2,FALSE)</f>
        <v>0</v>
      </c>
      <c r="S20" s="3">
        <f>VLOOKUP(ABS(Q20-S17),Note!$E$1:$F$25,2,FALSE)</f>
        <v>1</v>
      </c>
      <c r="T20" s="3">
        <f>VLOOKUP(ABS(Q20-T17),Note!$E$1:$F$25,2,FALSE)</f>
        <v>0</v>
      </c>
      <c r="U20" s="3">
        <f>VLOOKUP(ABS(Q20-U17),Note!$E$1:$F$25,2,FALSE)</f>
        <v>0</v>
      </c>
      <c r="V20">
        <f t="shared" si="25"/>
        <v>6</v>
      </c>
      <c r="W20" s="3">
        <f>VLOOKUP(ABS(V20-W17),Note!$E$1:$F$25,2,FALSE)</f>
        <v>0</v>
      </c>
      <c r="X20" s="3">
        <f>VLOOKUP(ABS(V20-X17),Note!$E$1:$F$25,2,FALSE)</f>
        <v>0</v>
      </c>
      <c r="Y20" s="3">
        <f>VLOOKUP(ABS(V20-Y17),Note!$E$1:$F$25,2,FALSE)</f>
        <v>0</v>
      </c>
      <c r="Z20" s="3">
        <f>VLOOKUP(ABS(V20-Z17),Note!$E$1:$F$25,2,FALSE)</f>
        <v>0</v>
      </c>
      <c r="AA20">
        <f t="shared" si="26"/>
        <v>6</v>
      </c>
      <c r="AB20" s="3">
        <f>VLOOKUP(ABS(AA20-AB17),Note!$E$1:$F$25,2,FALSE)</f>
        <v>1</v>
      </c>
      <c r="AC20" s="3">
        <f>VLOOKUP(ABS(AA20-AC17),Note!$E$1:$F$25,2,FALSE)</f>
        <v>0</v>
      </c>
      <c r="AD20" s="3">
        <f>VLOOKUP(ABS(AA20-AD17),Note!$E$1:$F$25,2,FALSE)</f>
        <v>0</v>
      </c>
      <c r="AE20" s="3">
        <f>VLOOKUP(ABS(AA20-AE17),Note!$E$1:$F$25,2,FALSE)</f>
        <v>0</v>
      </c>
      <c r="AF20">
        <f t="shared" si="27"/>
        <v>6</v>
      </c>
      <c r="AG20" s="3">
        <f>VLOOKUP(ABS(AF20-AG17),Note!$E$1:$F$25,2,FALSE)</f>
        <v>0</v>
      </c>
      <c r="AH20" s="3">
        <f>VLOOKUP(ABS(AF20-AH17),Note!$E$1:$F$25,2,FALSE)</f>
        <v>0</v>
      </c>
      <c r="AI20" s="3">
        <f>VLOOKUP(ABS(AF20-AI17),Note!$E$1:$F$25,2,FALSE)</f>
        <v>0</v>
      </c>
      <c r="AJ20" s="3">
        <f>VLOOKUP(ABS(AF20-AJ17),Note!$E$1:$F$25,2,FALSE)</f>
        <v>0</v>
      </c>
      <c r="AK20">
        <f t="shared" si="28"/>
        <v>6</v>
      </c>
      <c r="AL20" s="3">
        <f>VLOOKUP(ABS(AK20-AL17),Note!$E$1:$F$25,2,FALSE)</f>
        <v>1</v>
      </c>
      <c r="AM20" s="3">
        <f>VLOOKUP(ABS(AK20-AM17),Note!$E$1:$F$25,2,FALSE)</f>
        <v>0</v>
      </c>
      <c r="AN20" s="3">
        <f>VLOOKUP(ABS(AK20-AN17),Note!$E$1:$F$25,2,FALSE)</f>
        <v>0</v>
      </c>
      <c r="AO20" s="3">
        <f>VLOOKUP(ABS(AK20-AO17),Note!$E$1:$F$25,2,FALSE)</f>
        <v>1</v>
      </c>
      <c r="AP20">
        <f t="shared" si="29"/>
        <v>6</v>
      </c>
      <c r="AQ20" s="3">
        <f>VLOOKUP(ABS(AP20-AQ17),Note!$E$1:$F$25,2,FALSE)</f>
        <v>0</v>
      </c>
      <c r="AR20" s="3">
        <f>VLOOKUP(ABS(AP20-AR17),Note!$E$1:$F$25,2,FALSE)</f>
        <v>0</v>
      </c>
      <c r="AS20" s="3">
        <f>VLOOKUP(ABS(AP20-AS17),Note!$E$1:$F$25,2,FALSE)</f>
        <v>0</v>
      </c>
      <c r="AT20" s="3">
        <f>VLOOKUP(ABS(AP20-AT17),Note!$E$1:$F$25,2,FALSE)</f>
        <v>0</v>
      </c>
      <c r="AU20">
        <f t="shared" si="30"/>
        <v>6</v>
      </c>
      <c r="AV20" s="3">
        <f>VLOOKUP(ABS(AU20-AV17),Note!$E$1:$F$25,2,FALSE)</f>
        <v>0</v>
      </c>
      <c r="AW20" s="3">
        <f>VLOOKUP(ABS(AU20-AW17),Note!$E$1:$F$25,2,FALSE)</f>
        <v>0</v>
      </c>
      <c r="AX20" s="3">
        <f>VLOOKUP(ABS(AU20-AX17),Note!$E$1:$F$25,2,FALSE)</f>
        <v>0</v>
      </c>
      <c r="AY20" s="3">
        <f>VLOOKUP(ABS(AU20-AY17),Note!$E$1:$F$25,2,FALSE)</f>
        <v>1</v>
      </c>
      <c r="AZ20">
        <f t="shared" si="31"/>
        <v>6</v>
      </c>
      <c r="BA20" s="3">
        <f>VLOOKUP(ABS(AZ20-BA17),Note!$E$1:$F$25,2,FALSE)</f>
        <v>0</v>
      </c>
      <c r="BB20" s="3">
        <f>VLOOKUP(ABS(AZ20-BB17),Note!$E$1:$F$25,2,FALSE)</f>
        <v>0</v>
      </c>
      <c r="BC20" s="3">
        <f>VLOOKUP(ABS(AZ20-BC17),Note!$E$1:$F$25,2,FALSE)</f>
        <v>0</v>
      </c>
      <c r="BD20" s="3">
        <f>VLOOKUP(ABS(AZ20-BD17),Note!$E$1:$F$25,2,FALSE)</f>
        <v>0</v>
      </c>
      <c r="BE20">
        <f t="shared" si="32"/>
        <v>6</v>
      </c>
      <c r="BF20" s="3">
        <f>VLOOKUP(ABS(BE20-BF17),Note!$E$1:$F$25,2,FALSE)</f>
        <v>0</v>
      </c>
      <c r="BG20" s="3">
        <f>VLOOKUP(ABS(BE20-BG17),Note!$E$1:$F$25,2,FALSE)</f>
        <v>0</v>
      </c>
      <c r="BH20" s="3">
        <f>VLOOKUP(ABS(BE20-BH17),Note!$E$1:$F$25,2,FALSE)</f>
        <v>1</v>
      </c>
      <c r="BI20" s="3">
        <f>VLOOKUP(ABS(BE20-BI17),Note!$E$1:$F$25,2,FALSE)</f>
        <v>0</v>
      </c>
    </row>
    <row r="21" spans="4:59">
      <c r="D21">
        <f>SUM(C18:C20,D18:D20,E18:E20,F18:F20)</f>
        <v>1</v>
      </c>
      <c r="I21">
        <f>SUM(H18:H20,I18:I20,J18:J20,K18:K20)</f>
        <v>4</v>
      </c>
      <c r="N21">
        <f>SUM(M18:M20,N18:N20,O18:O20,P18:P20)</f>
        <v>1</v>
      </c>
      <c r="S21">
        <f>SUM(R18:R20,S18:S20,T18:T20,U18:U20)</f>
        <v>2</v>
      </c>
      <c r="X21">
        <f>SUM(W18:W20,X18:X20,Y18:Y20,Z18:Z20)</f>
        <v>2</v>
      </c>
      <c r="AC21">
        <f>SUM(AB18:AB20,AC18:AC20,AD18:AD20,AE18:AE20)</f>
        <v>2</v>
      </c>
      <c r="AH21">
        <f>SUM(AG18:AG20,AH18:AH20,AI18:AI20,AJ18:AJ20)</f>
        <v>1</v>
      </c>
      <c r="AM21">
        <f>SUM(AL18:AL20,AM18:AM20,AN18:AN20,AO18:AO20)</f>
        <v>4</v>
      </c>
      <c r="AR21">
        <f>SUM(AQ18:AQ20,AR18:AR20,AS18:AS20,AT18:AT20)</f>
        <v>1</v>
      </c>
      <c r="AW21">
        <f>SUM(AV18:AV20,AW18:AW20,AX18:AX20,AY18:AY20)</f>
        <v>2</v>
      </c>
      <c r="BB21">
        <f>SUM(BA18:BA20,BB18:BB20,BC18:BC20,BD18:BD20)</f>
        <v>2</v>
      </c>
      <c r="BG21">
        <f>SUM(BF18:BF20,BG18:BG20,BH18:BH20,BI18:BI20)</f>
        <v>2</v>
      </c>
    </row>
    <row r="22" spans="1:61">
      <c r="A22" s="1" t="str">
        <f>D28&amp;I28&amp;N28&amp;S28&amp;X28&amp;AC28&amp;AH28&amp;AM28&amp;AR28&amp;AW28&amp;BB28&amp;BG28</f>
        <v>132141231222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400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3:61">
      <c r="C23" t="s">
        <v>0</v>
      </c>
      <c r="D23" t="s">
        <v>42</v>
      </c>
      <c r="E23" t="s">
        <v>8</v>
      </c>
      <c r="F23" t="s">
        <v>11</v>
      </c>
      <c r="H23" t="s">
        <v>38</v>
      </c>
      <c r="I23" t="s">
        <v>5</v>
      </c>
      <c r="J23" t="s">
        <v>49</v>
      </c>
      <c r="K23" t="s">
        <v>12</v>
      </c>
      <c r="M23" t="s">
        <v>3</v>
      </c>
      <c r="N23" t="s">
        <v>6</v>
      </c>
      <c r="O23" t="s">
        <v>10</v>
      </c>
      <c r="P23" t="s">
        <v>0</v>
      </c>
      <c r="R23" t="s">
        <v>42</v>
      </c>
      <c r="S23" t="s">
        <v>47</v>
      </c>
      <c r="T23" t="s">
        <v>11</v>
      </c>
      <c r="U23" t="s">
        <v>39</v>
      </c>
      <c r="W23" t="s">
        <v>5</v>
      </c>
      <c r="X23" t="s">
        <v>8</v>
      </c>
      <c r="Y23" t="s">
        <v>12</v>
      </c>
      <c r="Z23" t="s">
        <v>3</v>
      </c>
      <c r="AB23" t="s">
        <v>6</v>
      </c>
      <c r="AC23" t="s">
        <v>50</v>
      </c>
      <c r="AD23" t="s">
        <v>0</v>
      </c>
      <c r="AE23" t="s">
        <v>42</v>
      </c>
      <c r="AG23" t="s">
        <v>45</v>
      </c>
      <c r="AH23" t="s">
        <v>10</v>
      </c>
      <c r="AI23" t="s">
        <v>38</v>
      </c>
      <c r="AJ23" t="s">
        <v>5</v>
      </c>
      <c r="AL23" t="s">
        <v>8</v>
      </c>
      <c r="AM23" t="s">
        <v>11</v>
      </c>
      <c r="AN23" t="s">
        <v>3</v>
      </c>
      <c r="AO23" t="s">
        <v>6</v>
      </c>
      <c r="AQ23" t="s">
        <v>50</v>
      </c>
      <c r="AR23" t="s">
        <v>56</v>
      </c>
      <c r="AS23" t="s">
        <v>42</v>
      </c>
      <c r="AT23" t="s">
        <v>47</v>
      </c>
      <c r="AV23" t="s">
        <v>10</v>
      </c>
      <c r="AW23" t="s">
        <v>0</v>
      </c>
      <c r="AX23" t="s">
        <v>5</v>
      </c>
      <c r="AY23" t="s">
        <v>8</v>
      </c>
      <c r="BA23" t="s">
        <v>11</v>
      </c>
      <c r="BB23" t="s">
        <v>39</v>
      </c>
      <c r="BC23" t="s">
        <v>6</v>
      </c>
      <c r="BD23" t="s">
        <v>50</v>
      </c>
      <c r="BF23" t="s">
        <v>12</v>
      </c>
      <c r="BG23" t="s">
        <v>3</v>
      </c>
      <c r="BH23" t="s">
        <v>45</v>
      </c>
      <c r="BI23" t="s">
        <v>10</v>
      </c>
    </row>
    <row r="24" spans="3:61">
      <c r="C24">
        <f>VLOOKUP(C23,Note!$A$1:$B$26,2,FALSE)</f>
        <v>0</v>
      </c>
      <c r="D24">
        <f>VLOOKUP(D23,Note!$A$1:$B$26,2,FALSE)</f>
        <v>3</v>
      </c>
      <c r="E24">
        <f>VLOOKUP(E23,Note!$A$1:$B$26,2,FALSE)</f>
        <v>7</v>
      </c>
      <c r="F24">
        <f>VLOOKUP(F23,Note!$A$1:$B$26,2,FALSE)</f>
        <v>10</v>
      </c>
      <c r="H24">
        <f>VLOOKUP(H23,Note!$A$1:$B$26,2,FALSE)</f>
        <v>1</v>
      </c>
      <c r="I24">
        <f>VLOOKUP(I23,Note!$A$1:$B$26,2,FALSE)</f>
        <v>4</v>
      </c>
      <c r="J24">
        <f>VLOOKUP(J23,Note!$A$1:$B$26,2,FALSE)</f>
        <v>8</v>
      </c>
      <c r="K24">
        <f>VLOOKUP(K23,Note!$A$1:$B$26,2,FALSE)</f>
        <v>11</v>
      </c>
      <c r="M24">
        <f>VLOOKUP(M23,Note!$A$1:$B$26,2,FALSE)</f>
        <v>2</v>
      </c>
      <c r="N24">
        <f>VLOOKUP(N23,Note!$A$1:$B$26,2,FALSE)</f>
        <v>5</v>
      </c>
      <c r="O24">
        <f>VLOOKUP(O23,Note!$A$1:$B$26,2,FALSE)</f>
        <v>9</v>
      </c>
      <c r="P24">
        <f>VLOOKUP(P23,Note!$A$1:$B$26,2,FALSE)</f>
        <v>0</v>
      </c>
      <c r="R24">
        <f>VLOOKUP(R23,Note!$A$1:$B$26,2,FALSE)</f>
        <v>3</v>
      </c>
      <c r="S24">
        <f>VLOOKUP(S23,Note!$A$1:$B$26,2,FALSE)</f>
        <v>6</v>
      </c>
      <c r="T24">
        <f>VLOOKUP(T23,Note!$A$1:$B$26,2,FALSE)</f>
        <v>10</v>
      </c>
      <c r="U24">
        <f>VLOOKUP(U23,Note!$A$1:$B$26,2,FALSE)</f>
        <v>1</v>
      </c>
      <c r="W24">
        <f>VLOOKUP(W23,Note!$A$1:$B$26,2,FALSE)</f>
        <v>4</v>
      </c>
      <c r="X24">
        <f>VLOOKUP(X23,Note!$A$1:$B$26,2,FALSE)</f>
        <v>7</v>
      </c>
      <c r="Y24">
        <f>VLOOKUP(Y23,Note!$A$1:$B$26,2,FALSE)</f>
        <v>11</v>
      </c>
      <c r="Z24">
        <f>VLOOKUP(Z23,Note!$A$1:$B$26,2,FALSE)</f>
        <v>2</v>
      </c>
      <c r="AB24">
        <f>VLOOKUP(AB23,Note!$A$1:$B$26,2,FALSE)</f>
        <v>5</v>
      </c>
      <c r="AC24">
        <f>VLOOKUP(AC23,Note!$A$1:$B$26,2,FALSE)</f>
        <v>8</v>
      </c>
      <c r="AD24">
        <f>VLOOKUP(AD23,Note!$A$1:$B$26,2,FALSE)</f>
        <v>0</v>
      </c>
      <c r="AE24">
        <f>VLOOKUP(AE23,Note!$A$1:$B$26,2,FALSE)</f>
        <v>3</v>
      </c>
      <c r="AG24">
        <f>VLOOKUP(AG23,Note!$A$1:$B$26,2,FALSE)</f>
        <v>6</v>
      </c>
      <c r="AH24">
        <f>VLOOKUP(AH23,Note!$A$1:$B$26,2,FALSE)</f>
        <v>9</v>
      </c>
      <c r="AI24">
        <f>VLOOKUP(AI23,Note!$A$1:$B$26,2,FALSE)</f>
        <v>1</v>
      </c>
      <c r="AJ24">
        <f>VLOOKUP(AJ23,Note!$A$1:$B$26,2,FALSE)</f>
        <v>4</v>
      </c>
      <c r="AL24">
        <f>VLOOKUP(AL23,Note!$A$1:$B$26,2,FALSE)</f>
        <v>7</v>
      </c>
      <c r="AM24">
        <f>VLOOKUP(AM23,Note!$A$1:$B$26,2,FALSE)</f>
        <v>10</v>
      </c>
      <c r="AN24">
        <f>VLOOKUP(AN23,Note!$A$1:$B$26,2,FALSE)</f>
        <v>2</v>
      </c>
      <c r="AO24">
        <f>VLOOKUP(AO23,Note!$A$1:$B$26,2,FALSE)</f>
        <v>5</v>
      </c>
      <c r="AQ24">
        <f>VLOOKUP(AQ23,Note!$A$1:$B$26,2,FALSE)</f>
        <v>8</v>
      </c>
      <c r="AR24">
        <f>VLOOKUP(AR23,Note!$A$1:$B$26,2,FALSE)</f>
        <v>11</v>
      </c>
      <c r="AS24">
        <f>VLOOKUP(AS23,Note!$A$1:$B$26,2,FALSE)</f>
        <v>3</v>
      </c>
      <c r="AT24">
        <f>VLOOKUP(AT23,Note!$A$1:$B$26,2,FALSE)</f>
        <v>6</v>
      </c>
      <c r="AV24">
        <f>VLOOKUP(AV23,Note!$A$1:$B$26,2,FALSE)</f>
        <v>9</v>
      </c>
      <c r="AW24">
        <f>VLOOKUP(AW23,Note!$A$1:$B$26,2,FALSE)</f>
        <v>0</v>
      </c>
      <c r="AX24">
        <f>VLOOKUP(AX23,Note!$A$1:$B$26,2,FALSE)</f>
        <v>4</v>
      </c>
      <c r="AY24">
        <f>VLOOKUP(AY23,Note!$A$1:$B$26,2,FALSE)</f>
        <v>7</v>
      </c>
      <c r="BA24">
        <f>VLOOKUP(BA23,Note!$A$1:$B$26,2,FALSE)</f>
        <v>10</v>
      </c>
      <c r="BB24">
        <f>VLOOKUP(BB23,Note!$A$1:$B$26,2,FALSE)</f>
        <v>1</v>
      </c>
      <c r="BC24">
        <f>VLOOKUP(BC23,Note!$A$1:$B$26,2,FALSE)</f>
        <v>5</v>
      </c>
      <c r="BD24">
        <f>VLOOKUP(BD23,Note!$A$1:$B$26,2,FALSE)</f>
        <v>8</v>
      </c>
      <c r="BF24">
        <f>VLOOKUP(BF23,Note!$A$1:$B$26,2,FALSE)</f>
        <v>11</v>
      </c>
      <c r="BG24">
        <f>VLOOKUP(BG23,Note!$A$1:$B$26,2,FALSE)</f>
        <v>2</v>
      </c>
      <c r="BH24">
        <f>VLOOKUP(BH23,Note!$A$1:$B$26,2,FALSE)</f>
        <v>6</v>
      </c>
      <c r="BI24">
        <f>VLOOKUP(BI23,Note!$A$1:$B$26,2,FALSE)</f>
        <v>9</v>
      </c>
    </row>
    <row r="25" spans="1:61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 s="3">
        <f>VLOOKUP(ABS(B25-F24),Note!$E$1:$F$25,2,FALSE)</f>
        <v>0</v>
      </c>
      <c r="G25">
        <f t="shared" ref="G25:G27" si="33">B25</f>
        <v>0</v>
      </c>
      <c r="H25" s="3">
        <f>VLOOKUP(ABS(G25-H24),Note!$E$1:$F$25,2,FALSE)</f>
        <v>1</v>
      </c>
      <c r="I25" s="3">
        <f>VLOOKUP(ABS(G25-I24),Note!$E$1:$F$25,2,FALSE)</f>
        <v>0</v>
      </c>
      <c r="J25" s="3">
        <f>VLOOKUP(ABS(G25-J24),Note!$E$1:$F$25,2,FALSE)</f>
        <v>0</v>
      </c>
      <c r="K25" s="3">
        <f>VLOOKUP(ABS(G25-K24),Note!$E$1:$F$25,2,FALSE)</f>
        <v>1</v>
      </c>
      <c r="L25">
        <f t="shared" ref="L25:L27" si="34">G25</f>
        <v>0</v>
      </c>
      <c r="M25" s="3">
        <f>VLOOKUP(ABS(L25-M24),Note!$E$1:$F$25,2,FALSE)</f>
        <v>0</v>
      </c>
      <c r="N25" s="3">
        <f>VLOOKUP(ABS(L25-N24),Note!$E$1:$F$25,2,FALSE)</f>
        <v>0</v>
      </c>
      <c r="O25" s="3">
        <f>VLOOKUP(ABS(L25-O24),Note!$E$1:$F$25,2,FALSE)</f>
        <v>0</v>
      </c>
      <c r="P25" s="3">
        <f>VLOOKUP(ABS(L25-P24),Note!$E$1:$F$25,2,FALSE)</f>
        <v>0</v>
      </c>
      <c r="Q25">
        <f t="shared" ref="Q25:Q27" si="35">L25</f>
        <v>0</v>
      </c>
      <c r="R25" s="3">
        <f>VLOOKUP(ABS(Q25-R24),Note!$E$1:$F$25,2,FALSE)</f>
        <v>0</v>
      </c>
      <c r="S25" s="3">
        <f>VLOOKUP(ABS(Q25-S24),Note!$E$1:$F$25,2,FALSE)</f>
        <v>0</v>
      </c>
      <c r="T25" s="3">
        <f>VLOOKUP(ABS(Q25-T24),Note!$E$1:$F$25,2,FALSE)</f>
        <v>0</v>
      </c>
      <c r="U25" s="3">
        <f>VLOOKUP(ABS(Q25-U24),Note!$E$1:$F$25,2,FALSE)</f>
        <v>1</v>
      </c>
      <c r="V25">
        <f t="shared" ref="V25:V27" si="36">Q25</f>
        <v>0</v>
      </c>
      <c r="W25" s="3">
        <f>VLOOKUP(ABS(V25-W24),Note!$E$1:$F$25,2,FALSE)</f>
        <v>0</v>
      </c>
      <c r="X25" s="3">
        <f>VLOOKUP(ABS(V25-X24),Note!$E$1:$F$25,2,FALSE)</f>
        <v>0</v>
      </c>
      <c r="Y25" s="3">
        <f>VLOOKUP(ABS(V25-Y24),Note!$E$1:$F$25,2,FALSE)</f>
        <v>1</v>
      </c>
      <c r="Z25" s="3">
        <f>VLOOKUP(ABS(V25-Z24),Note!$E$1:$F$25,2,FALSE)</f>
        <v>0</v>
      </c>
      <c r="AA25">
        <f t="shared" ref="AA25:AA27" si="37">V25</f>
        <v>0</v>
      </c>
      <c r="AB25" s="3">
        <f>VLOOKUP(ABS(AA25-AB24),Note!$E$1:$F$25,2,FALSE)</f>
        <v>0</v>
      </c>
      <c r="AC25" s="3">
        <f>VLOOKUP(ABS(AA25-AC24),Note!$E$1:$F$25,2,FALSE)</f>
        <v>0</v>
      </c>
      <c r="AD25" s="3">
        <f>VLOOKUP(ABS(AA25-AD24),Note!$E$1:$F$25,2,FALSE)</f>
        <v>0</v>
      </c>
      <c r="AE25" s="3">
        <f>VLOOKUP(ABS(AA25-AE24),Note!$E$1:$F$25,2,FALSE)</f>
        <v>0</v>
      </c>
      <c r="AF25">
        <f t="shared" ref="AF25:AF27" si="38">AA25</f>
        <v>0</v>
      </c>
      <c r="AG25" s="3">
        <f>VLOOKUP(ABS(AF25-AG24),Note!$E$1:$F$25,2,FALSE)</f>
        <v>0</v>
      </c>
      <c r="AH25" s="3">
        <f>VLOOKUP(ABS(AF25-AH24),Note!$E$1:$F$25,2,FALSE)</f>
        <v>0</v>
      </c>
      <c r="AI25" s="3">
        <f>VLOOKUP(ABS(AF25-AI24),Note!$E$1:$F$25,2,FALSE)</f>
        <v>1</v>
      </c>
      <c r="AJ25" s="3">
        <f>VLOOKUP(ABS(AF25-AJ24),Note!$E$1:$F$25,2,FALSE)</f>
        <v>0</v>
      </c>
      <c r="AK25">
        <f t="shared" ref="AK25:AK27" si="39">AF25</f>
        <v>0</v>
      </c>
      <c r="AL25" s="3">
        <f>VLOOKUP(ABS(AK25-AL24),Note!$E$1:$F$25,2,FALSE)</f>
        <v>0</v>
      </c>
      <c r="AM25" s="3">
        <f>VLOOKUP(ABS(AK25-AM24),Note!$E$1:$F$25,2,FALSE)</f>
        <v>0</v>
      </c>
      <c r="AN25" s="3">
        <f>VLOOKUP(ABS(AK25-AN24),Note!$E$1:$F$25,2,FALSE)</f>
        <v>0</v>
      </c>
      <c r="AO25" s="3">
        <f>VLOOKUP(ABS(AK25-AO24),Note!$E$1:$F$25,2,FALSE)</f>
        <v>0</v>
      </c>
      <c r="AP25">
        <f t="shared" ref="AP25:AP27" si="40">AK25</f>
        <v>0</v>
      </c>
      <c r="AQ25" s="3">
        <f>VLOOKUP(ABS(AP25-AQ24),Note!$E$1:$F$25,2,FALSE)</f>
        <v>0</v>
      </c>
      <c r="AR25" s="3">
        <f>VLOOKUP(ABS(AP25-AR24),Note!$E$1:$F$25,2,FALSE)</f>
        <v>1</v>
      </c>
      <c r="AS25" s="3">
        <f>VLOOKUP(ABS(AP25-AS24),Note!$E$1:$F$25,2,FALSE)</f>
        <v>0</v>
      </c>
      <c r="AT25" s="3">
        <f>VLOOKUP(ABS(AP25-AT24),Note!$E$1:$F$25,2,FALSE)</f>
        <v>0</v>
      </c>
      <c r="AU25">
        <f t="shared" ref="AU25:AU27" si="41">AP25</f>
        <v>0</v>
      </c>
      <c r="AV25" s="3">
        <f>VLOOKUP(ABS(AU25-AV24),Note!$E$1:$F$25,2,FALSE)</f>
        <v>0</v>
      </c>
      <c r="AW25" s="3">
        <f>VLOOKUP(ABS(AU25-AW24),Note!$E$1:$F$25,2,FALSE)</f>
        <v>0</v>
      </c>
      <c r="AX25" s="3">
        <f>VLOOKUP(ABS(AU25-AX24),Note!$E$1:$F$25,2,FALSE)</f>
        <v>0</v>
      </c>
      <c r="AY25" s="3">
        <f>VLOOKUP(ABS(AU25-AY24),Note!$E$1:$F$25,2,FALSE)</f>
        <v>0</v>
      </c>
      <c r="AZ25">
        <f t="shared" ref="AZ25:AZ27" si="42">AU25</f>
        <v>0</v>
      </c>
      <c r="BA25" s="3">
        <f>VLOOKUP(ABS(AZ25-BA24),Note!$E$1:$F$25,2,FALSE)</f>
        <v>0</v>
      </c>
      <c r="BB25" s="3">
        <f>VLOOKUP(ABS(AZ25-BB24),Note!$E$1:$F$25,2,FALSE)</f>
        <v>1</v>
      </c>
      <c r="BC25" s="3">
        <f>VLOOKUP(ABS(AZ25-BC24),Note!$E$1:$F$25,2,FALSE)</f>
        <v>0</v>
      </c>
      <c r="BD25" s="3">
        <f>VLOOKUP(ABS(AZ25-BD24),Note!$E$1:$F$25,2,FALSE)</f>
        <v>0</v>
      </c>
      <c r="BE25">
        <f t="shared" ref="BE25:BE27" si="43">AZ25</f>
        <v>0</v>
      </c>
      <c r="BF25" s="3">
        <f>VLOOKUP(ABS(BE25-BF24),Note!$E$1:$F$25,2,FALSE)</f>
        <v>1</v>
      </c>
      <c r="BG25" s="3">
        <f>VLOOKUP(ABS(BE25-BG24),Note!$E$1:$F$25,2,FALSE)</f>
        <v>0</v>
      </c>
      <c r="BH25" s="3">
        <f>VLOOKUP(ABS(BE25-BH24),Note!$E$1:$F$25,2,FALSE)</f>
        <v>0</v>
      </c>
      <c r="BI25" s="3">
        <f>VLOOKUP(ABS(BE25-BI24),Note!$E$1:$F$25,2,FALSE)</f>
        <v>0</v>
      </c>
    </row>
    <row r="26" spans="1:61">
      <c r="A26" t="str">
        <f>VLOOKUP(まとめ3!$A$1&amp;"dim",Chords!$A$2:$D$188,2,FALSE)</f>
        <v>E♭</v>
      </c>
      <c r="B26">
        <f>VLOOKUP(A26,Note!$A$1:$B$26,2,FALSE)</f>
        <v>3</v>
      </c>
      <c r="C26" s="3">
        <f>VLOOKUP(ABS(B26-C24),Note!$E$1:$F$25,2,FALSE)</f>
        <v>0</v>
      </c>
      <c r="D26" s="3">
        <f>VLOOKUP(ABS(B26-D24),Note!$E$1:$F$25,2,FALSE)</f>
        <v>0</v>
      </c>
      <c r="E26" s="3">
        <f>VLOOKUP(ABS(B26-E24),Note!$E$1:$F$25,2,FALSE)</f>
        <v>0</v>
      </c>
      <c r="F26" s="3">
        <f>VLOOKUP(ABS(B26-F24),Note!$E$1:$F$25,2,FALSE)</f>
        <v>0</v>
      </c>
      <c r="G26">
        <f t="shared" si="33"/>
        <v>3</v>
      </c>
      <c r="H26" s="3">
        <f>VLOOKUP(ABS(G26-H24),Note!$E$1:$F$25,2,FALSE)</f>
        <v>0</v>
      </c>
      <c r="I26" s="3">
        <f>VLOOKUP(ABS(G26-I24),Note!$E$1:$F$25,2,FALSE)</f>
        <v>1</v>
      </c>
      <c r="J26" s="3">
        <f>VLOOKUP(ABS(G26-J24),Note!$E$1:$F$25,2,FALSE)</f>
        <v>0</v>
      </c>
      <c r="K26" s="3">
        <f>VLOOKUP(ABS(G26-K24),Note!$E$1:$F$25,2,FALSE)</f>
        <v>0</v>
      </c>
      <c r="L26">
        <f t="shared" si="34"/>
        <v>3</v>
      </c>
      <c r="M26" s="3">
        <f>VLOOKUP(ABS(L26-M24),Note!$E$1:$F$25,2,FALSE)</f>
        <v>1</v>
      </c>
      <c r="N26" s="3">
        <f>VLOOKUP(ABS(L26-N24),Note!$E$1:$F$25,2,FALSE)</f>
        <v>0</v>
      </c>
      <c r="O26" s="3">
        <f>VLOOKUP(ABS(L26-O24),Note!$E$1:$F$25,2,FALSE)</f>
        <v>0</v>
      </c>
      <c r="P26" s="3">
        <f>VLOOKUP(ABS(L26-P24),Note!$E$1:$F$25,2,FALSE)</f>
        <v>0</v>
      </c>
      <c r="Q26">
        <f t="shared" si="35"/>
        <v>3</v>
      </c>
      <c r="R26" s="3">
        <f>VLOOKUP(ABS(Q26-R24),Note!$E$1:$F$25,2,FALSE)</f>
        <v>0</v>
      </c>
      <c r="S26" s="3">
        <f>VLOOKUP(ABS(Q26-S24),Note!$E$1:$F$25,2,FALSE)</f>
        <v>0</v>
      </c>
      <c r="T26" s="3">
        <f>VLOOKUP(ABS(Q26-T24),Note!$E$1:$F$25,2,FALSE)</f>
        <v>0</v>
      </c>
      <c r="U26" s="3">
        <f>VLOOKUP(ABS(Q26-U24),Note!$E$1:$F$25,2,FALSE)</f>
        <v>0</v>
      </c>
      <c r="V26">
        <f t="shared" si="36"/>
        <v>3</v>
      </c>
      <c r="W26" s="3">
        <f>VLOOKUP(ABS(V26-W24),Note!$E$1:$F$25,2,FALSE)</f>
        <v>1</v>
      </c>
      <c r="X26" s="3">
        <f>VLOOKUP(ABS(V26-X24),Note!$E$1:$F$25,2,FALSE)</f>
        <v>0</v>
      </c>
      <c r="Y26" s="3">
        <f>VLOOKUP(ABS(V26-Y24),Note!$E$1:$F$25,2,FALSE)</f>
        <v>0</v>
      </c>
      <c r="Z26" s="3">
        <f>VLOOKUP(ABS(V26-Z24),Note!$E$1:$F$25,2,FALSE)</f>
        <v>1</v>
      </c>
      <c r="AA26">
        <f t="shared" si="37"/>
        <v>3</v>
      </c>
      <c r="AB26" s="3">
        <f>VLOOKUP(ABS(AA26-AB24),Note!$E$1:$F$25,2,FALSE)</f>
        <v>0</v>
      </c>
      <c r="AC26" s="3">
        <f>VLOOKUP(ABS(AA26-AC24),Note!$E$1:$F$25,2,FALSE)</f>
        <v>0</v>
      </c>
      <c r="AD26" s="3">
        <f>VLOOKUP(ABS(AA26-AD24),Note!$E$1:$F$25,2,FALSE)</f>
        <v>0</v>
      </c>
      <c r="AE26" s="3">
        <f>VLOOKUP(ABS(AA26-AE24),Note!$E$1:$F$25,2,FALSE)</f>
        <v>0</v>
      </c>
      <c r="AF26">
        <f t="shared" si="38"/>
        <v>3</v>
      </c>
      <c r="AG26" s="3">
        <f>VLOOKUP(ABS(AF26-AG24),Note!$E$1:$F$25,2,FALSE)</f>
        <v>0</v>
      </c>
      <c r="AH26" s="3">
        <f>VLOOKUP(ABS(AF26-AH24),Note!$E$1:$F$25,2,FALSE)</f>
        <v>0</v>
      </c>
      <c r="AI26" s="3">
        <f>VLOOKUP(ABS(AF26-AI24),Note!$E$1:$F$25,2,FALSE)</f>
        <v>0</v>
      </c>
      <c r="AJ26" s="3">
        <f>VLOOKUP(ABS(AF26-AJ24),Note!$E$1:$F$25,2,FALSE)</f>
        <v>1</v>
      </c>
      <c r="AK26">
        <f t="shared" si="39"/>
        <v>3</v>
      </c>
      <c r="AL26" s="3">
        <f>VLOOKUP(ABS(AK26-AL24),Note!$E$1:$F$25,2,FALSE)</f>
        <v>0</v>
      </c>
      <c r="AM26" s="3">
        <f>VLOOKUP(ABS(AK26-AM24),Note!$E$1:$F$25,2,FALSE)</f>
        <v>0</v>
      </c>
      <c r="AN26" s="3">
        <f>VLOOKUP(ABS(AK26-AN24),Note!$E$1:$F$25,2,FALSE)</f>
        <v>1</v>
      </c>
      <c r="AO26" s="3">
        <f>VLOOKUP(ABS(AK26-AO24),Note!$E$1:$F$25,2,FALSE)</f>
        <v>0</v>
      </c>
      <c r="AP26">
        <f t="shared" si="40"/>
        <v>3</v>
      </c>
      <c r="AQ26" s="3">
        <f>VLOOKUP(ABS(AP26-AQ24),Note!$E$1:$F$25,2,FALSE)</f>
        <v>0</v>
      </c>
      <c r="AR26" s="3">
        <f>VLOOKUP(ABS(AP26-AR24),Note!$E$1:$F$25,2,FALSE)</f>
        <v>0</v>
      </c>
      <c r="AS26" s="3">
        <f>VLOOKUP(ABS(AP26-AS24),Note!$E$1:$F$25,2,FALSE)</f>
        <v>0</v>
      </c>
      <c r="AT26" s="3">
        <f>VLOOKUP(ABS(AP26-AT24),Note!$E$1:$F$25,2,FALSE)</f>
        <v>0</v>
      </c>
      <c r="AU26">
        <f t="shared" si="41"/>
        <v>3</v>
      </c>
      <c r="AV26" s="3">
        <f>VLOOKUP(ABS(AU26-AV24),Note!$E$1:$F$25,2,FALSE)</f>
        <v>0</v>
      </c>
      <c r="AW26" s="3">
        <f>VLOOKUP(ABS(AU26-AW24),Note!$E$1:$F$25,2,FALSE)</f>
        <v>0</v>
      </c>
      <c r="AX26" s="3">
        <f>VLOOKUP(ABS(AU26-AX24),Note!$E$1:$F$25,2,FALSE)</f>
        <v>1</v>
      </c>
      <c r="AY26" s="3">
        <f>VLOOKUP(ABS(AU26-AY24),Note!$E$1:$F$25,2,FALSE)</f>
        <v>0</v>
      </c>
      <c r="AZ26">
        <f t="shared" si="42"/>
        <v>3</v>
      </c>
      <c r="BA26" s="3">
        <f>VLOOKUP(ABS(AZ26-BA24),Note!$E$1:$F$25,2,FALSE)</f>
        <v>0</v>
      </c>
      <c r="BB26" s="3">
        <f>VLOOKUP(ABS(AZ26-BB24),Note!$E$1:$F$25,2,FALSE)</f>
        <v>0</v>
      </c>
      <c r="BC26" s="3">
        <f>VLOOKUP(ABS(AZ26-BC24),Note!$E$1:$F$25,2,FALSE)</f>
        <v>0</v>
      </c>
      <c r="BD26" s="3">
        <f>VLOOKUP(ABS(AZ26-BD24),Note!$E$1:$F$25,2,FALSE)</f>
        <v>0</v>
      </c>
      <c r="BE26">
        <f t="shared" si="43"/>
        <v>3</v>
      </c>
      <c r="BF26" s="3">
        <f>VLOOKUP(ABS(BE26-BF24),Note!$E$1:$F$25,2,FALSE)</f>
        <v>0</v>
      </c>
      <c r="BG26" s="3">
        <f>VLOOKUP(ABS(BE26-BG24),Note!$E$1:$F$25,2,FALSE)</f>
        <v>1</v>
      </c>
      <c r="BH26" s="3">
        <f>VLOOKUP(ABS(BE26-BH24),Note!$E$1:$F$25,2,FALSE)</f>
        <v>0</v>
      </c>
      <c r="BI26" s="3">
        <f>VLOOKUP(ABS(BE26-BI24),Note!$E$1:$F$25,2,FALSE)</f>
        <v>0</v>
      </c>
    </row>
    <row r="27" spans="1:61">
      <c r="A27" t="str">
        <f>VLOOKUP(まとめ3!$A$1&amp;"dim",Chords!$A$2:$D$188,3,FALSE)</f>
        <v>F#</v>
      </c>
      <c r="B27">
        <f>VLOOKUP(A27,Note!$A$1:$B$26,2,FALSE)</f>
        <v>6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1</v>
      </c>
      <c r="F27" s="3">
        <f>VLOOKUP(ABS(B27-F24),Note!$E$1:$F$25,2,FALSE)</f>
        <v>0</v>
      </c>
      <c r="G27">
        <f t="shared" si="33"/>
        <v>6</v>
      </c>
      <c r="H27" s="3">
        <f>VLOOKUP(ABS(G27-H24),Note!$E$1:$F$25,2,FALSE)</f>
        <v>0</v>
      </c>
      <c r="I27" s="3">
        <f>VLOOKUP(ABS(G27-I24),Note!$E$1:$F$25,2,FALSE)</f>
        <v>0</v>
      </c>
      <c r="J27" s="3">
        <f>VLOOKUP(ABS(G27-J24),Note!$E$1:$F$25,2,FALSE)</f>
        <v>0</v>
      </c>
      <c r="K27" s="3">
        <f>VLOOKUP(ABS(G27-K24),Note!$E$1:$F$25,2,FALSE)</f>
        <v>0</v>
      </c>
      <c r="L27">
        <f t="shared" si="34"/>
        <v>6</v>
      </c>
      <c r="M27" s="3">
        <f>VLOOKUP(ABS(L27-M24),Note!$E$1:$F$25,2,FALSE)</f>
        <v>0</v>
      </c>
      <c r="N27" s="3">
        <f>VLOOKUP(ABS(L27-N24),Note!$E$1:$F$25,2,FALSE)</f>
        <v>1</v>
      </c>
      <c r="O27" s="3">
        <f>VLOOKUP(ABS(L27-O24),Note!$E$1:$F$25,2,FALSE)</f>
        <v>0</v>
      </c>
      <c r="P27" s="3">
        <f>VLOOKUP(ABS(L27-P24),Note!$E$1:$F$25,2,FALSE)</f>
        <v>0</v>
      </c>
      <c r="Q27">
        <f t="shared" si="35"/>
        <v>6</v>
      </c>
      <c r="R27" s="3">
        <f>VLOOKUP(ABS(Q27-R24),Note!$E$1:$F$25,2,FALSE)</f>
        <v>0</v>
      </c>
      <c r="S27" s="3">
        <f>VLOOKUP(ABS(Q27-S24),Note!$E$1:$F$25,2,FALSE)</f>
        <v>0</v>
      </c>
      <c r="T27" s="3">
        <f>VLOOKUP(ABS(Q27-T24),Note!$E$1:$F$25,2,FALSE)</f>
        <v>0</v>
      </c>
      <c r="U27" s="3">
        <f>VLOOKUP(ABS(Q27-U24),Note!$E$1:$F$25,2,FALSE)</f>
        <v>0</v>
      </c>
      <c r="V27">
        <f t="shared" si="36"/>
        <v>6</v>
      </c>
      <c r="W27" s="3">
        <f>VLOOKUP(ABS(V27-W24),Note!$E$1:$F$25,2,FALSE)</f>
        <v>0</v>
      </c>
      <c r="X27" s="3">
        <f>VLOOKUP(ABS(V27-X24),Note!$E$1:$F$25,2,FALSE)</f>
        <v>1</v>
      </c>
      <c r="Y27" s="3">
        <f>VLOOKUP(ABS(V27-Y24),Note!$E$1:$F$25,2,FALSE)</f>
        <v>0</v>
      </c>
      <c r="Z27" s="3">
        <f>VLOOKUP(ABS(V27-Z24),Note!$E$1:$F$25,2,FALSE)</f>
        <v>0</v>
      </c>
      <c r="AA27">
        <f t="shared" si="37"/>
        <v>6</v>
      </c>
      <c r="AB27" s="3">
        <f>VLOOKUP(ABS(AA27-AB24),Note!$E$1:$F$25,2,FALSE)</f>
        <v>1</v>
      </c>
      <c r="AC27" s="3">
        <f>VLOOKUP(ABS(AA27-AC24),Note!$E$1:$F$25,2,FALSE)</f>
        <v>0</v>
      </c>
      <c r="AD27" s="3">
        <f>VLOOKUP(ABS(AA27-AD24),Note!$E$1:$F$25,2,FALSE)</f>
        <v>0</v>
      </c>
      <c r="AE27" s="3">
        <f>VLOOKUP(ABS(AA27-AE24),Note!$E$1:$F$25,2,FALSE)</f>
        <v>0</v>
      </c>
      <c r="AF27">
        <f t="shared" si="38"/>
        <v>6</v>
      </c>
      <c r="AG27" s="3">
        <f>VLOOKUP(ABS(AF27-AG24),Note!$E$1:$F$25,2,FALSE)</f>
        <v>0</v>
      </c>
      <c r="AH27" s="3">
        <f>VLOOKUP(ABS(AF27-AH24),Note!$E$1:$F$25,2,FALSE)</f>
        <v>0</v>
      </c>
      <c r="AI27" s="3">
        <f>VLOOKUP(ABS(AF27-AI24),Note!$E$1:$F$25,2,FALSE)</f>
        <v>0</v>
      </c>
      <c r="AJ27" s="3">
        <f>VLOOKUP(ABS(AF27-AJ24),Note!$E$1:$F$25,2,FALSE)</f>
        <v>0</v>
      </c>
      <c r="AK27">
        <f t="shared" si="39"/>
        <v>6</v>
      </c>
      <c r="AL27" s="3">
        <f>VLOOKUP(ABS(AK27-AL24),Note!$E$1:$F$25,2,FALSE)</f>
        <v>1</v>
      </c>
      <c r="AM27" s="3">
        <f>VLOOKUP(ABS(AK27-AM24),Note!$E$1:$F$25,2,FALSE)</f>
        <v>0</v>
      </c>
      <c r="AN27" s="3">
        <f>VLOOKUP(ABS(AK27-AN24),Note!$E$1:$F$25,2,FALSE)</f>
        <v>0</v>
      </c>
      <c r="AO27" s="3">
        <f>VLOOKUP(ABS(AK27-AO24),Note!$E$1:$F$25,2,FALSE)</f>
        <v>1</v>
      </c>
      <c r="AP27">
        <f t="shared" si="40"/>
        <v>6</v>
      </c>
      <c r="AQ27" s="3">
        <f>VLOOKUP(ABS(AP27-AQ24),Note!$E$1:$F$25,2,FALSE)</f>
        <v>0</v>
      </c>
      <c r="AR27" s="3">
        <f>VLOOKUP(ABS(AP27-AR24),Note!$E$1:$F$25,2,FALSE)</f>
        <v>0</v>
      </c>
      <c r="AS27" s="3">
        <f>VLOOKUP(ABS(AP27-AS24),Note!$E$1:$F$25,2,FALSE)</f>
        <v>0</v>
      </c>
      <c r="AT27" s="3">
        <f>VLOOKUP(ABS(AP27-AT24),Note!$E$1:$F$25,2,FALSE)</f>
        <v>0</v>
      </c>
      <c r="AU27">
        <f t="shared" si="41"/>
        <v>6</v>
      </c>
      <c r="AV27" s="3">
        <f>VLOOKUP(ABS(AU27-AV24),Note!$E$1:$F$25,2,FALSE)</f>
        <v>0</v>
      </c>
      <c r="AW27" s="3">
        <f>VLOOKUP(ABS(AU27-AW24),Note!$E$1:$F$25,2,FALSE)</f>
        <v>0</v>
      </c>
      <c r="AX27" s="3">
        <f>VLOOKUP(ABS(AU27-AX24),Note!$E$1:$F$25,2,FALSE)</f>
        <v>0</v>
      </c>
      <c r="AY27" s="3">
        <f>VLOOKUP(ABS(AU27-AY24),Note!$E$1:$F$25,2,FALSE)</f>
        <v>1</v>
      </c>
      <c r="AZ27">
        <f t="shared" si="42"/>
        <v>6</v>
      </c>
      <c r="BA27" s="3">
        <f>VLOOKUP(ABS(AZ27-BA24),Note!$E$1:$F$25,2,FALSE)</f>
        <v>0</v>
      </c>
      <c r="BB27" s="3">
        <f>VLOOKUP(ABS(AZ27-BB24),Note!$E$1:$F$25,2,FALSE)</f>
        <v>0</v>
      </c>
      <c r="BC27" s="3">
        <f>VLOOKUP(ABS(AZ27-BC24),Note!$E$1:$F$25,2,FALSE)</f>
        <v>1</v>
      </c>
      <c r="BD27" s="3">
        <f>VLOOKUP(ABS(AZ27-BD24),Note!$E$1:$F$25,2,FALSE)</f>
        <v>0</v>
      </c>
      <c r="BE27">
        <f t="shared" si="43"/>
        <v>6</v>
      </c>
      <c r="BF27" s="3">
        <f>VLOOKUP(ABS(BE27-BF24),Note!$E$1:$F$25,2,FALSE)</f>
        <v>0</v>
      </c>
      <c r="BG27" s="3">
        <f>VLOOKUP(ABS(BE27-BG24),Note!$E$1:$F$25,2,FALSE)</f>
        <v>0</v>
      </c>
      <c r="BH27" s="3">
        <f>VLOOKUP(ABS(BE27-BH24),Note!$E$1:$F$25,2,FALSE)</f>
        <v>0</v>
      </c>
      <c r="BI27" s="3">
        <f>VLOOKUP(ABS(BE27-BI24),Note!$E$1:$F$25,2,FALSE)</f>
        <v>0</v>
      </c>
    </row>
    <row r="28" spans="4:59">
      <c r="D28">
        <f>SUM(C25:C27,D25:D27,E25:E27,F25:F27)</f>
        <v>1</v>
      </c>
      <c r="I28">
        <f>SUM(H25:H27,I25:I27,J25:J27,K25:K27)</f>
        <v>3</v>
      </c>
      <c r="N28">
        <f>SUM(M25:M27,N25:N27,O25:O27,P25:P27)</f>
        <v>2</v>
      </c>
      <c r="S28">
        <f>SUM(R25:R27,S25:S27,T25:T27,U25:U27)</f>
        <v>1</v>
      </c>
      <c r="X28">
        <f>SUM(W25:W27,X25:X27,Y25:Y27,Z25:Z27)</f>
        <v>4</v>
      </c>
      <c r="AC28">
        <f>SUM(AB25:AB27,AC25:AC27,AD25:AD27,AE25:AE27)</f>
        <v>1</v>
      </c>
      <c r="AH28">
        <f>SUM(AG25:AG27,AH25:AH27,AI25:AI27,AJ25:AJ27)</f>
        <v>2</v>
      </c>
      <c r="AM28">
        <f>SUM(AL25:AL27,AM25:AM27,AN25:AN27,AO25:AO27)</f>
        <v>3</v>
      </c>
      <c r="AR28">
        <f>SUM(AQ25:AQ27,AR25:AR27,AS25:AS27,AT25:AT27)</f>
        <v>1</v>
      </c>
      <c r="AW28">
        <f>SUM(AV25:AV27,AW25:AW27,AX25:AX27,AY25:AY27)</f>
        <v>2</v>
      </c>
      <c r="BB28">
        <f>SUM(BA25:BA27,BB25:BB27,BC25:BC27,BD25:BD27)</f>
        <v>2</v>
      </c>
      <c r="BG28">
        <f>SUM(BF25:BF27,BG25:BG27,BH25:BH27,BI25:BI27)</f>
        <v>2</v>
      </c>
    </row>
    <row r="29" spans="1:61">
      <c r="A29" s="1" t="str">
        <f>D35&amp;I35&amp;N35&amp;S35&amp;X35&amp;AC35&amp;AH35&amp;AM35&amp;AR35&amp;AW35&amp;BB35&amp;BG35</f>
        <v>042132132123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401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3:61">
      <c r="C30" t="s">
        <v>0</v>
      </c>
      <c r="D30" t="s">
        <v>42</v>
      </c>
      <c r="E30" t="s">
        <v>47</v>
      </c>
      <c r="F30" t="s">
        <v>11</v>
      </c>
      <c r="H30" t="s">
        <v>38</v>
      </c>
      <c r="I30" t="s">
        <v>5</v>
      </c>
      <c r="J30" t="s">
        <v>8</v>
      </c>
      <c r="K30" t="s">
        <v>12</v>
      </c>
      <c r="M30" t="s">
        <v>3</v>
      </c>
      <c r="N30" t="s">
        <v>6</v>
      </c>
      <c r="O30" t="s">
        <v>50</v>
      </c>
      <c r="P30" t="s">
        <v>0</v>
      </c>
      <c r="R30" t="s">
        <v>42</v>
      </c>
      <c r="S30" t="s">
        <v>47</v>
      </c>
      <c r="T30" t="s">
        <v>10</v>
      </c>
      <c r="U30" t="s">
        <v>39</v>
      </c>
      <c r="W30" t="s">
        <v>5</v>
      </c>
      <c r="X30" t="s">
        <v>8</v>
      </c>
      <c r="Y30" t="s">
        <v>11</v>
      </c>
      <c r="Z30" t="s">
        <v>3</v>
      </c>
      <c r="AB30" t="s">
        <v>6</v>
      </c>
      <c r="AC30" t="s">
        <v>50</v>
      </c>
      <c r="AD30" t="s">
        <v>56</v>
      </c>
      <c r="AE30" t="s">
        <v>42</v>
      </c>
      <c r="AG30" t="s">
        <v>45</v>
      </c>
      <c r="AH30" t="s">
        <v>10</v>
      </c>
      <c r="AI30" t="s">
        <v>0</v>
      </c>
      <c r="AJ30" t="s">
        <v>5</v>
      </c>
      <c r="AL30" t="s">
        <v>8</v>
      </c>
      <c r="AM30" t="s">
        <v>11</v>
      </c>
      <c r="AN30" t="s">
        <v>39</v>
      </c>
      <c r="AO30" t="s">
        <v>6</v>
      </c>
      <c r="AQ30" t="s">
        <v>49</v>
      </c>
      <c r="AR30" t="s">
        <v>12</v>
      </c>
      <c r="AS30" t="s">
        <v>3</v>
      </c>
      <c r="AT30" t="s">
        <v>45</v>
      </c>
      <c r="AV30" t="s">
        <v>10</v>
      </c>
      <c r="AW30" t="s">
        <v>0</v>
      </c>
      <c r="AX30" t="s">
        <v>42</v>
      </c>
      <c r="AY30" t="s">
        <v>8</v>
      </c>
      <c r="BA30" t="s">
        <v>11</v>
      </c>
      <c r="BB30" t="s">
        <v>39</v>
      </c>
      <c r="BC30" t="s">
        <v>5</v>
      </c>
      <c r="BD30" t="s">
        <v>50</v>
      </c>
      <c r="BF30" t="s">
        <v>12</v>
      </c>
      <c r="BG30" t="s">
        <v>3</v>
      </c>
      <c r="BH30" t="s">
        <v>6</v>
      </c>
      <c r="BI30" t="s">
        <v>10</v>
      </c>
    </row>
    <row r="31" spans="3:61">
      <c r="C31">
        <f>VLOOKUP(C30,Note!$A$1:$B$26,2,FALSE)</f>
        <v>0</v>
      </c>
      <c r="D31">
        <f>VLOOKUP(D30,Note!$A$1:$B$26,2,FALSE)</f>
        <v>3</v>
      </c>
      <c r="E31">
        <f>VLOOKUP(E30,Note!$A$1:$B$26,2,FALSE)</f>
        <v>6</v>
      </c>
      <c r="F31">
        <f>VLOOKUP(F30,Note!$A$1:$B$26,2,FALSE)</f>
        <v>10</v>
      </c>
      <c r="H31">
        <f>VLOOKUP(H30,Note!$A$1:$B$26,2,FALSE)</f>
        <v>1</v>
      </c>
      <c r="I31">
        <f>VLOOKUP(I30,Note!$A$1:$B$26,2,FALSE)</f>
        <v>4</v>
      </c>
      <c r="J31">
        <f>VLOOKUP(J30,Note!$A$1:$B$26,2,FALSE)</f>
        <v>7</v>
      </c>
      <c r="K31">
        <f>VLOOKUP(K30,Note!$A$1:$B$26,2,FALSE)</f>
        <v>11</v>
      </c>
      <c r="M31">
        <f>VLOOKUP(M30,Note!$A$1:$B$26,2,FALSE)</f>
        <v>2</v>
      </c>
      <c r="N31">
        <f>VLOOKUP(N30,Note!$A$1:$B$26,2,FALSE)</f>
        <v>5</v>
      </c>
      <c r="O31">
        <f>VLOOKUP(O30,Note!$A$1:$B$26,2,FALSE)</f>
        <v>8</v>
      </c>
      <c r="P31">
        <f>VLOOKUP(P30,Note!$A$1:$B$26,2,FALSE)</f>
        <v>0</v>
      </c>
      <c r="R31">
        <f>VLOOKUP(R30,Note!$A$1:$B$26,2,FALSE)</f>
        <v>3</v>
      </c>
      <c r="S31">
        <f>VLOOKUP(S30,Note!$A$1:$B$26,2,FALSE)</f>
        <v>6</v>
      </c>
      <c r="T31">
        <f>VLOOKUP(T30,Note!$A$1:$B$26,2,FALSE)</f>
        <v>9</v>
      </c>
      <c r="U31">
        <f>VLOOKUP(U30,Note!$A$1:$B$26,2,FALSE)</f>
        <v>1</v>
      </c>
      <c r="W31">
        <f>VLOOKUP(W30,Note!$A$1:$B$26,2,FALSE)</f>
        <v>4</v>
      </c>
      <c r="X31">
        <f>VLOOKUP(X30,Note!$A$1:$B$26,2,FALSE)</f>
        <v>7</v>
      </c>
      <c r="Y31">
        <f>VLOOKUP(Y30,Note!$A$1:$B$26,2,FALSE)</f>
        <v>10</v>
      </c>
      <c r="Z31">
        <f>VLOOKUP(Z30,Note!$A$1:$B$26,2,FALSE)</f>
        <v>2</v>
      </c>
      <c r="AB31">
        <f>VLOOKUP(AB30,Note!$A$1:$B$26,2,FALSE)</f>
        <v>5</v>
      </c>
      <c r="AC31">
        <f>VLOOKUP(AC30,Note!$A$1:$B$26,2,FALSE)</f>
        <v>8</v>
      </c>
      <c r="AD31">
        <f>VLOOKUP(AD30,Note!$A$1:$B$26,2,FALSE)</f>
        <v>11</v>
      </c>
      <c r="AE31">
        <f>VLOOKUP(AE30,Note!$A$1:$B$26,2,FALSE)</f>
        <v>3</v>
      </c>
      <c r="AG31">
        <f>VLOOKUP(AG30,Note!$A$1:$B$26,2,FALSE)</f>
        <v>6</v>
      </c>
      <c r="AH31">
        <f>VLOOKUP(AH30,Note!$A$1:$B$26,2,FALSE)</f>
        <v>9</v>
      </c>
      <c r="AI31">
        <f>VLOOKUP(AI30,Note!$A$1:$B$26,2,FALSE)</f>
        <v>0</v>
      </c>
      <c r="AJ31">
        <f>VLOOKUP(AJ30,Note!$A$1:$B$26,2,FALSE)</f>
        <v>4</v>
      </c>
      <c r="AL31">
        <f>VLOOKUP(AL30,Note!$A$1:$B$26,2,FALSE)</f>
        <v>7</v>
      </c>
      <c r="AM31">
        <f>VLOOKUP(AM30,Note!$A$1:$B$26,2,FALSE)</f>
        <v>10</v>
      </c>
      <c r="AN31">
        <f>VLOOKUP(AN30,Note!$A$1:$B$26,2,FALSE)</f>
        <v>1</v>
      </c>
      <c r="AO31">
        <f>VLOOKUP(AO30,Note!$A$1:$B$26,2,FALSE)</f>
        <v>5</v>
      </c>
      <c r="AQ31">
        <f>VLOOKUP(AQ30,Note!$A$1:$B$26,2,FALSE)</f>
        <v>8</v>
      </c>
      <c r="AR31">
        <f>VLOOKUP(AR30,Note!$A$1:$B$26,2,FALSE)</f>
        <v>11</v>
      </c>
      <c r="AS31">
        <f>VLOOKUP(AS30,Note!$A$1:$B$26,2,FALSE)</f>
        <v>2</v>
      </c>
      <c r="AT31">
        <f>VLOOKUP(AT30,Note!$A$1:$B$26,2,FALSE)</f>
        <v>6</v>
      </c>
      <c r="AV31">
        <f>VLOOKUP(AV30,Note!$A$1:$B$26,2,FALSE)</f>
        <v>9</v>
      </c>
      <c r="AW31">
        <f>VLOOKUP(AW30,Note!$A$1:$B$26,2,FALSE)</f>
        <v>0</v>
      </c>
      <c r="AX31">
        <f>VLOOKUP(AX30,Note!$A$1:$B$26,2,FALSE)</f>
        <v>3</v>
      </c>
      <c r="AY31">
        <f>VLOOKUP(AY30,Note!$A$1:$B$26,2,FALSE)</f>
        <v>7</v>
      </c>
      <c r="BA31">
        <f>VLOOKUP(BA30,Note!$A$1:$B$26,2,FALSE)</f>
        <v>10</v>
      </c>
      <c r="BB31">
        <f>VLOOKUP(BB30,Note!$A$1:$B$26,2,FALSE)</f>
        <v>1</v>
      </c>
      <c r="BC31">
        <f>VLOOKUP(BC30,Note!$A$1:$B$26,2,FALSE)</f>
        <v>4</v>
      </c>
      <c r="BD31">
        <f>VLOOKUP(BD30,Note!$A$1:$B$26,2,FALSE)</f>
        <v>8</v>
      </c>
      <c r="BF31">
        <f>VLOOKUP(BF30,Note!$A$1:$B$26,2,FALSE)</f>
        <v>11</v>
      </c>
      <c r="BG31">
        <f>VLOOKUP(BG30,Note!$A$1:$B$26,2,FALSE)</f>
        <v>2</v>
      </c>
      <c r="BH31">
        <f>VLOOKUP(BH30,Note!$A$1:$B$26,2,FALSE)</f>
        <v>5</v>
      </c>
      <c r="BI31">
        <f>VLOOKUP(BI30,Note!$A$1:$B$26,2,FALSE)</f>
        <v>9</v>
      </c>
    </row>
    <row r="32" spans="1:61">
      <c r="A32" t="str">
        <f>まとめ3!$A$1</f>
        <v>C</v>
      </c>
      <c r="B32">
        <f>VLOOKUP(A32,Note!$A$1:$B$26,2,FALSE)</f>
        <v>0</v>
      </c>
      <c r="C32" s="3">
        <f>VLOOKUP(ABS(B32-C31),Note!$E$1:$F$25,2,FALSE)</f>
        <v>0</v>
      </c>
      <c r="D32" s="3">
        <f>VLOOKUP(ABS(B32-D31),Note!$E$1:$F$25,2,FALSE)</f>
        <v>0</v>
      </c>
      <c r="E32" s="3">
        <f>VLOOKUP(ABS(B32-E31),Note!$E$1:$F$25,2,FALSE)</f>
        <v>0</v>
      </c>
      <c r="F32" s="3">
        <f>VLOOKUP(ABS(B32-F31),Note!$E$1:$F$25,2,FALSE)</f>
        <v>0</v>
      </c>
      <c r="G32">
        <f t="shared" ref="G32:G34" si="44">B32</f>
        <v>0</v>
      </c>
      <c r="H32" s="3">
        <f>VLOOKUP(ABS(G32-H31),Note!$E$1:$F$25,2,FALSE)</f>
        <v>1</v>
      </c>
      <c r="I32" s="3">
        <f>VLOOKUP(ABS(G32-I31),Note!$E$1:$F$25,2,FALSE)</f>
        <v>0</v>
      </c>
      <c r="J32" s="3">
        <f>VLOOKUP(ABS(G32-J31),Note!$E$1:$F$25,2,FALSE)</f>
        <v>0</v>
      </c>
      <c r="K32" s="3">
        <f>VLOOKUP(ABS(G32-K31),Note!$E$1:$F$25,2,FALSE)</f>
        <v>1</v>
      </c>
      <c r="L32">
        <f t="shared" ref="L32:L34" si="45">G32</f>
        <v>0</v>
      </c>
      <c r="M32" s="3">
        <f>VLOOKUP(ABS(L32-M31),Note!$E$1:$F$25,2,FALSE)</f>
        <v>0</v>
      </c>
      <c r="N32" s="3">
        <f>VLOOKUP(ABS(L32-N31),Note!$E$1:$F$25,2,FALSE)</f>
        <v>0</v>
      </c>
      <c r="O32" s="3">
        <f>VLOOKUP(ABS(L32-O31),Note!$E$1:$F$25,2,FALSE)</f>
        <v>0</v>
      </c>
      <c r="P32" s="3">
        <f>VLOOKUP(ABS(L32-P31),Note!$E$1:$F$25,2,FALSE)</f>
        <v>0</v>
      </c>
      <c r="Q32">
        <f t="shared" ref="Q32:Q34" si="46">L32</f>
        <v>0</v>
      </c>
      <c r="R32" s="3">
        <f>VLOOKUP(ABS(Q32-R31),Note!$E$1:$F$25,2,FALSE)</f>
        <v>0</v>
      </c>
      <c r="S32" s="3">
        <f>VLOOKUP(ABS(Q32-S31),Note!$E$1:$F$25,2,FALSE)</f>
        <v>0</v>
      </c>
      <c r="T32" s="3">
        <f>VLOOKUP(ABS(Q32-T31),Note!$E$1:$F$25,2,FALSE)</f>
        <v>0</v>
      </c>
      <c r="U32" s="3">
        <f>VLOOKUP(ABS(Q32-U31),Note!$E$1:$F$25,2,FALSE)</f>
        <v>1</v>
      </c>
      <c r="V32">
        <f t="shared" ref="V32:V34" si="47">Q32</f>
        <v>0</v>
      </c>
      <c r="W32" s="3">
        <f>VLOOKUP(ABS(V32-W31),Note!$E$1:$F$25,2,FALSE)</f>
        <v>0</v>
      </c>
      <c r="X32" s="3">
        <f>VLOOKUP(ABS(V32-X31),Note!$E$1:$F$25,2,FALSE)</f>
        <v>0</v>
      </c>
      <c r="Y32" s="3">
        <f>VLOOKUP(ABS(V32-Y31),Note!$E$1:$F$25,2,FALSE)</f>
        <v>0</v>
      </c>
      <c r="Z32" s="3">
        <f>VLOOKUP(ABS(V32-Z31),Note!$E$1:$F$25,2,FALSE)</f>
        <v>0</v>
      </c>
      <c r="AA32">
        <f t="shared" ref="AA32:AA34" si="48">V32</f>
        <v>0</v>
      </c>
      <c r="AB32" s="3">
        <f>VLOOKUP(ABS(AA32-AB31),Note!$E$1:$F$25,2,FALSE)</f>
        <v>0</v>
      </c>
      <c r="AC32" s="3">
        <f>VLOOKUP(ABS(AA32-AC31),Note!$E$1:$F$25,2,FALSE)</f>
        <v>0</v>
      </c>
      <c r="AD32" s="3">
        <f>VLOOKUP(ABS(AA32-AD31),Note!$E$1:$F$25,2,FALSE)</f>
        <v>1</v>
      </c>
      <c r="AE32" s="3">
        <f>VLOOKUP(ABS(AA32-AE31),Note!$E$1:$F$25,2,FALSE)</f>
        <v>0</v>
      </c>
      <c r="AF32">
        <f t="shared" ref="AF32:AF34" si="49">AA32</f>
        <v>0</v>
      </c>
      <c r="AG32" s="3">
        <f>VLOOKUP(ABS(AF32-AG31),Note!$E$1:$F$25,2,FALSE)</f>
        <v>0</v>
      </c>
      <c r="AH32" s="3">
        <f>VLOOKUP(ABS(AF32-AH31),Note!$E$1:$F$25,2,FALSE)</f>
        <v>0</v>
      </c>
      <c r="AI32" s="3">
        <f>VLOOKUP(ABS(AF32-AI31),Note!$E$1:$F$25,2,FALSE)</f>
        <v>0</v>
      </c>
      <c r="AJ32" s="3">
        <f>VLOOKUP(ABS(AF32-AJ31),Note!$E$1:$F$25,2,FALSE)</f>
        <v>0</v>
      </c>
      <c r="AK32">
        <f t="shared" ref="AK32:AK34" si="50">AF32</f>
        <v>0</v>
      </c>
      <c r="AL32" s="3">
        <f>VLOOKUP(ABS(AK32-AL31),Note!$E$1:$F$25,2,FALSE)</f>
        <v>0</v>
      </c>
      <c r="AM32" s="3">
        <f>VLOOKUP(ABS(AK32-AM31),Note!$E$1:$F$25,2,FALSE)</f>
        <v>0</v>
      </c>
      <c r="AN32" s="3">
        <f>VLOOKUP(ABS(AK32-AN31),Note!$E$1:$F$25,2,FALSE)</f>
        <v>1</v>
      </c>
      <c r="AO32" s="3">
        <f>VLOOKUP(ABS(AK32-AO31),Note!$E$1:$F$25,2,FALSE)</f>
        <v>0</v>
      </c>
      <c r="AP32">
        <f t="shared" ref="AP32:AP34" si="51">AK32</f>
        <v>0</v>
      </c>
      <c r="AQ32" s="3">
        <f>VLOOKUP(ABS(AP32-AQ31),Note!$E$1:$F$25,2,FALSE)</f>
        <v>0</v>
      </c>
      <c r="AR32" s="3">
        <f>VLOOKUP(ABS(AP32-AR31),Note!$E$1:$F$25,2,FALSE)</f>
        <v>1</v>
      </c>
      <c r="AS32" s="3">
        <f>VLOOKUP(ABS(AP32-AS31),Note!$E$1:$F$25,2,FALSE)</f>
        <v>0</v>
      </c>
      <c r="AT32" s="3">
        <f>VLOOKUP(ABS(AP32-AT31),Note!$E$1:$F$25,2,FALSE)</f>
        <v>0</v>
      </c>
      <c r="AU32">
        <f t="shared" ref="AU32:AU34" si="52">AP32</f>
        <v>0</v>
      </c>
      <c r="AV32" s="3">
        <f>VLOOKUP(ABS(AU32-AV31),Note!$E$1:$F$25,2,FALSE)</f>
        <v>0</v>
      </c>
      <c r="AW32" s="3">
        <f>VLOOKUP(ABS(AU32-AW31),Note!$E$1:$F$25,2,FALSE)</f>
        <v>0</v>
      </c>
      <c r="AX32" s="3">
        <f>VLOOKUP(ABS(AU32-AX31),Note!$E$1:$F$25,2,FALSE)</f>
        <v>0</v>
      </c>
      <c r="AY32" s="3">
        <f>VLOOKUP(ABS(AU32-AY31),Note!$E$1:$F$25,2,FALSE)</f>
        <v>0</v>
      </c>
      <c r="AZ32">
        <f t="shared" ref="AZ32:AZ34" si="53">AU32</f>
        <v>0</v>
      </c>
      <c r="BA32" s="3">
        <f>VLOOKUP(ABS(AZ32-BA31),Note!$E$1:$F$25,2,FALSE)</f>
        <v>0</v>
      </c>
      <c r="BB32" s="3">
        <f>VLOOKUP(ABS(AZ32-BB31),Note!$E$1:$F$25,2,FALSE)</f>
        <v>1</v>
      </c>
      <c r="BC32" s="3">
        <f>VLOOKUP(ABS(AZ32-BC31),Note!$E$1:$F$25,2,FALSE)</f>
        <v>0</v>
      </c>
      <c r="BD32" s="3">
        <f>VLOOKUP(ABS(AZ32-BD31),Note!$E$1:$F$25,2,FALSE)</f>
        <v>0</v>
      </c>
      <c r="BE32">
        <f t="shared" ref="BE32:BE34" si="54">AZ32</f>
        <v>0</v>
      </c>
      <c r="BF32" s="3">
        <f>VLOOKUP(ABS(BE32-BF31),Note!$E$1:$F$25,2,FALSE)</f>
        <v>1</v>
      </c>
      <c r="BG32" s="3">
        <f>VLOOKUP(ABS(BE32-BG31),Note!$E$1:$F$25,2,FALSE)</f>
        <v>0</v>
      </c>
      <c r="BH32" s="3">
        <f>VLOOKUP(ABS(BE32-BH31),Note!$E$1:$F$25,2,FALSE)</f>
        <v>0</v>
      </c>
      <c r="BI32" s="3">
        <f>VLOOKUP(ABS(BE32-BI31),Note!$E$1:$F$25,2,FALSE)</f>
        <v>0</v>
      </c>
    </row>
    <row r="33" spans="1:61">
      <c r="A33" t="str">
        <f>VLOOKUP(まとめ3!$A$1&amp;"dim",Chords!$A$2:$D$188,2,FALSE)</f>
        <v>E♭</v>
      </c>
      <c r="B33">
        <f>VLOOKUP(A33,Note!$A$1:$B$26,2,FALSE)</f>
        <v>3</v>
      </c>
      <c r="C33" s="3">
        <f>VLOOKUP(ABS(B33-C31),Note!$E$1:$F$25,2,FALSE)</f>
        <v>0</v>
      </c>
      <c r="D33" s="3">
        <f>VLOOKUP(ABS(B33-D31),Note!$E$1:$F$25,2,FALSE)</f>
        <v>0</v>
      </c>
      <c r="E33" s="3">
        <f>VLOOKUP(ABS(B33-E31),Note!$E$1:$F$25,2,FALSE)</f>
        <v>0</v>
      </c>
      <c r="F33" s="3">
        <f>VLOOKUP(ABS(B33-F31),Note!$E$1:$F$25,2,FALSE)</f>
        <v>0</v>
      </c>
      <c r="G33">
        <f t="shared" si="44"/>
        <v>3</v>
      </c>
      <c r="H33" s="3">
        <f>VLOOKUP(ABS(G33-H31),Note!$E$1:$F$25,2,FALSE)</f>
        <v>0</v>
      </c>
      <c r="I33" s="3">
        <f>VLOOKUP(ABS(G33-I31),Note!$E$1:$F$25,2,FALSE)</f>
        <v>1</v>
      </c>
      <c r="J33" s="3">
        <f>VLOOKUP(ABS(G33-J31),Note!$E$1:$F$25,2,FALSE)</f>
        <v>0</v>
      </c>
      <c r="K33" s="3">
        <f>VLOOKUP(ABS(G33-K31),Note!$E$1:$F$25,2,FALSE)</f>
        <v>0</v>
      </c>
      <c r="L33">
        <f t="shared" si="45"/>
        <v>3</v>
      </c>
      <c r="M33" s="3">
        <f>VLOOKUP(ABS(L33-M31),Note!$E$1:$F$25,2,FALSE)</f>
        <v>1</v>
      </c>
      <c r="N33" s="3">
        <f>VLOOKUP(ABS(L33-N31),Note!$E$1:$F$25,2,FALSE)</f>
        <v>0</v>
      </c>
      <c r="O33" s="3">
        <f>VLOOKUP(ABS(L33-O31),Note!$E$1:$F$25,2,FALSE)</f>
        <v>0</v>
      </c>
      <c r="P33" s="3">
        <f>VLOOKUP(ABS(L33-P31),Note!$E$1:$F$25,2,FALSE)</f>
        <v>0</v>
      </c>
      <c r="Q33">
        <f t="shared" si="46"/>
        <v>3</v>
      </c>
      <c r="R33" s="3">
        <f>VLOOKUP(ABS(Q33-R31),Note!$E$1:$F$25,2,FALSE)</f>
        <v>0</v>
      </c>
      <c r="S33" s="3">
        <f>VLOOKUP(ABS(Q33-S31),Note!$E$1:$F$25,2,FALSE)</f>
        <v>0</v>
      </c>
      <c r="T33" s="3">
        <f>VLOOKUP(ABS(Q33-T31),Note!$E$1:$F$25,2,FALSE)</f>
        <v>0</v>
      </c>
      <c r="U33" s="3">
        <f>VLOOKUP(ABS(Q33-U31),Note!$E$1:$F$25,2,FALSE)</f>
        <v>0</v>
      </c>
      <c r="V33">
        <f t="shared" si="47"/>
        <v>3</v>
      </c>
      <c r="W33" s="3">
        <f>VLOOKUP(ABS(V33-W31),Note!$E$1:$F$25,2,FALSE)</f>
        <v>1</v>
      </c>
      <c r="X33" s="3">
        <f>VLOOKUP(ABS(V33-X31),Note!$E$1:$F$25,2,FALSE)</f>
        <v>0</v>
      </c>
      <c r="Y33" s="3">
        <f>VLOOKUP(ABS(V33-Y31),Note!$E$1:$F$25,2,FALSE)</f>
        <v>0</v>
      </c>
      <c r="Z33" s="3">
        <f>VLOOKUP(ABS(V33-Z31),Note!$E$1:$F$25,2,FALSE)</f>
        <v>1</v>
      </c>
      <c r="AA33">
        <f t="shared" si="48"/>
        <v>3</v>
      </c>
      <c r="AB33" s="3">
        <f>VLOOKUP(ABS(AA33-AB31),Note!$E$1:$F$25,2,FALSE)</f>
        <v>0</v>
      </c>
      <c r="AC33" s="3">
        <f>VLOOKUP(ABS(AA33-AC31),Note!$E$1:$F$25,2,FALSE)</f>
        <v>0</v>
      </c>
      <c r="AD33" s="3">
        <f>VLOOKUP(ABS(AA33-AD31),Note!$E$1:$F$25,2,FALSE)</f>
        <v>0</v>
      </c>
      <c r="AE33" s="3">
        <f>VLOOKUP(ABS(AA33-AE31),Note!$E$1:$F$25,2,FALSE)</f>
        <v>0</v>
      </c>
      <c r="AF33">
        <f t="shared" si="49"/>
        <v>3</v>
      </c>
      <c r="AG33" s="3">
        <f>VLOOKUP(ABS(AF33-AG31),Note!$E$1:$F$25,2,FALSE)</f>
        <v>0</v>
      </c>
      <c r="AH33" s="3">
        <f>VLOOKUP(ABS(AF33-AH31),Note!$E$1:$F$25,2,FALSE)</f>
        <v>0</v>
      </c>
      <c r="AI33" s="3">
        <f>VLOOKUP(ABS(AF33-AI31),Note!$E$1:$F$25,2,FALSE)</f>
        <v>0</v>
      </c>
      <c r="AJ33" s="3">
        <f>VLOOKUP(ABS(AF33-AJ31),Note!$E$1:$F$25,2,FALSE)</f>
        <v>1</v>
      </c>
      <c r="AK33">
        <f t="shared" si="50"/>
        <v>3</v>
      </c>
      <c r="AL33" s="3">
        <f>VLOOKUP(ABS(AK33-AL31),Note!$E$1:$F$25,2,FALSE)</f>
        <v>0</v>
      </c>
      <c r="AM33" s="3">
        <f>VLOOKUP(ABS(AK33-AM31),Note!$E$1:$F$25,2,FALSE)</f>
        <v>0</v>
      </c>
      <c r="AN33" s="3">
        <f>VLOOKUP(ABS(AK33-AN31),Note!$E$1:$F$25,2,FALSE)</f>
        <v>0</v>
      </c>
      <c r="AO33" s="3">
        <f>VLOOKUP(ABS(AK33-AO31),Note!$E$1:$F$25,2,FALSE)</f>
        <v>0</v>
      </c>
      <c r="AP33">
        <f t="shared" si="51"/>
        <v>3</v>
      </c>
      <c r="AQ33" s="3">
        <f>VLOOKUP(ABS(AP33-AQ31),Note!$E$1:$F$25,2,FALSE)</f>
        <v>0</v>
      </c>
      <c r="AR33" s="3">
        <f>VLOOKUP(ABS(AP33-AR31),Note!$E$1:$F$25,2,FALSE)</f>
        <v>0</v>
      </c>
      <c r="AS33" s="3">
        <f>VLOOKUP(ABS(AP33-AS31),Note!$E$1:$F$25,2,FALSE)</f>
        <v>1</v>
      </c>
      <c r="AT33" s="3">
        <f>VLOOKUP(ABS(AP33-AT31),Note!$E$1:$F$25,2,FALSE)</f>
        <v>0</v>
      </c>
      <c r="AU33">
        <f t="shared" si="52"/>
        <v>3</v>
      </c>
      <c r="AV33" s="3">
        <f>VLOOKUP(ABS(AU33-AV31),Note!$E$1:$F$25,2,FALSE)</f>
        <v>0</v>
      </c>
      <c r="AW33" s="3">
        <f>VLOOKUP(ABS(AU33-AW31),Note!$E$1:$F$25,2,FALSE)</f>
        <v>0</v>
      </c>
      <c r="AX33" s="3">
        <f>VLOOKUP(ABS(AU33-AX31),Note!$E$1:$F$25,2,FALSE)</f>
        <v>0</v>
      </c>
      <c r="AY33" s="3">
        <f>VLOOKUP(ABS(AU33-AY31),Note!$E$1:$F$25,2,FALSE)</f>
        <v>0</v>
      </c>
      <c r="AZ33">
        <f t="shared" si="53"/>
        <v>3</v>
      </c>
      <c r="BA33" s="3">
        <f>VLOOKUP(ABS(AZ33-BA31),Note!$E$1:$F$25,2,FALSE)</f>
        <v>0</v>
      </c>
      <c r="BB33" s="3">
        <f>VLOOKUP(ABS(AZ33-BB31),Note!$E$1:$F$25,2,FALSE)</f>
        <v>0</v>
      </c>
      <c r="BC33" s="3">
        <f>VLOOKUP(ABS(AZ33-BC31),Note!$E$1:$F$25,2,FALSE)</f>
        <v>1</v>
      </c>
      <c r="BD33" s="3">
        <f>VLOOKUP(ABS(AZ33-BD31),Note!$E$1:$F$25,2,FALSE)</f>
        <v>0</v>
      </c>
      <c r="BE33">
        <f t="shared" si="54"/>
        <v>3</v>
      </c>
      <c r="BF33" s="3">
        <f>VLOOKUP(ABS(BE33-BF31),Note!$E$1:$F$25,2,FALSE)</f>
        <v>0</v>
      </c>
      <c r="BG33" s="3">
        <f>VLOOKUP(ABS(BE33-BG31),Note!$E$1:$F$25,2,FALSE)</f>
        <v>1</v>
      </c>
      <c r="BH33" s="3">
        <f>VLOOKUP(ABS(BE33-BH31),Note!$E$1:$F$25,2,FALSE)</f>
        <v>0</v>
      </c>
      <c r="BI33" s="3">
        <f>VLOOKUP(ABS(BE33-BI31),Note!$E$1:$F$25,2,FALSE)</f>
        <v>0</v>
      </c>
    </row>
    <row r="34" spans="1:61">
      <c r="A34" t="str">
        <f>VLOOKUP(まとめ3!$A$1&amp;"dim",Chords!$A$2:$D$188,3,FALSE)</f>
        <v>F#</v>
      </c>
      <c r="B34">
        <f>VLOOKUP(A34,Note!$A$1:$B$26,2,FALSE)</f>
        <v>6</v>
      </c>
      <c r="C34" s="3">
        <f>VLOOKUP(ABS(B34-C31),Note!$E$1:$F$25,2,FALSE)</f>
        <v>0</v>
      </c>
      <c r="D34" s="3">
        <f>VLOOKUP(ABS(B34-D31),Note!$E$1:$F$25,2,FALSE)</f>
        <v>0</v>
      </c>
      <c r="E34" s="3">
        <f>VLOOKUP(ABS(B34-E31),Note!$E$1:$F$25,2,FALSE)</f>
        <v>0</v>
      </c>
      <c r="F34" s="3">
        <f>VLOOKUP(ABS(B34-F31),Note!$E$1:$F$25,2,FALSE)</f>
        <v>0</v>
      </c>
      <c r="G34">
        <f t="shared" si="44"/>
        <v>6</v>
      </c>
      <c r="H34" s="3">
        <f>VLOOKUP(ABS(G34-H31),Note!$E$1:$F$25,2,FALSE)</f>
        <v>0</v>
      </c>
      <c r="I34" s="3">
        <f>VLOOKUP(ABS(G34-I31),Note!$E$1:$F$25,2,FALSE)</f>
        <v>0</v>
      </c>
      <c r="J34" s="3">
        <f>VLOOKUP(ABS(G34-J31),Note!$E$1:$F$25,2,FALSE)</f>
        <v>1</v>
      </c>
      <c r="K34" s="3">
        <f>VLOOKUP(ABS(G34-K31),Note!$E$1:$F$25,2,FALSE)</f>
        <v>0</v>
      </c>
      <c r="L34">
        <f t="shared" si="45"/>
        <v>6</v>
      </c>
      <c r="M34" s="3">
        <f>VLOOKUP(ABS(L34-M31),Note!$E$1:$F$25,2,FALSE)</f>
        <v>0</v>
      </c>
      <c r="N34" s="3">
        <f>VLOOKUP(ABS(L34-N31),Note!$E$1:$F$25,2,FALSE)</f>
        <v>1</v>
      </c>
      <c r="O34" s="3">
        <f>VLOOKUP(ABS(L34-O31),Note!$E$1:$F$25,2,FALSE)</f>
        <v>0</v>
      </c>
      <c r="P34" s="3">
        <f>VLOOKUP(ABS(L34-P31),Note!$E$1:$F$25,2,FALSE)</f>
        <v>0</v>
      </c>
      <c r="Q34">
        <f t="shared" si="46"/>
        <v>6</v>
      </c>
      <c r="R34" s="3">
        <f>VLOOKUP(ABS(Q34-R31),Note!$E$1:$F$25,2,FALSE)</f>
        <v>0</v>
      </c>
      <c r="S34" s="3">
        <f>VLOOKUP(ABS(Q34-S31),Note!$E$1:$F$25,2,FALSE)</f>
        <v>0</v>
      </c>
      <c r="T34" s="3">
        <f>VLOOKUP(ABS(Q34-T31),Note!$E$1:$F$25,2,FALSE)</f>
        <v>0</v>
      </c>
      <c r="U34" s="3">
        <f>VLOOKUP(ABS(Q34-U31),Note!$E$1:$F$25,2,FALSE)</f>
        <v>0</v>
      </c>
      <c r="V34">
        <f t="shared" si="47"/>
        <v>6</v>
      </c>
      <c r="W34" s="3">
        <f>VLOOKUP(ABS(V34-W31),Note!$E$1:$F$25,2,FALSE)</f>
        <v>0</v>
      </c>
      <c r="X34" s="3">
        <f>VLOOKUP(ABS(V34-X31),Note!$E$1:$F$25,2,FALSE)</f>
        <v>1</v>
      </c>
      <c r="Y34" s="3">
        <f>VLOOKUP(ABS(V34-Y31),Note!$E$1:$F$25,2,FALSE)</f>
        <v>0</v>
      </c>
      <c r="Z34" s="3">
        <f>VLOOKUP(ABS(V34-Z31),Note!$E$1:$F$25,2,FALSE)</f>
        <v>0</v>
      </c>
      <c r="AA34">
        <f t="shared" si="48"/>
        <v>6</v>
      </c>
      <c r="AB34" s="3">
        <f>VLOOKUP(ABS(AA34-AB31),Note!$E$1:$F$25,2,FALSE)</f>
        <v>1</v>
      </c>
      <c r="AC34" s="3">
        <f>VLOOKUP(ABS(AA34-AC31),Note!$E$1:$F$25,2,FALSE)</f>
        <v>0</v>
      </c>
      <c r="AD34" s="3">
        <f>VLOOKUP(ABS(AA34-AD31),Note!$E$1:$F$25,2,FALSE)</f>
        <v>0</v>
      </c>
      <c r="AE34" s="3">
        <f>VLOOKUP(ABS(AA34-AE31),Note!$E$1:$F$25,2,FALSE)</f>
        <v>0</v>
      </c>
      <c r="AF34">
        <f t="shared" si="49"/>
        <v>6</v>
      </c>
      <c r="AG34" s="3">
        <f>VLOOKUP(ABS(AF34-AG31),Note!$E$1:$F$25,2,FALSE)</f>
        <v>0</v>
      </c>
      <c r="AH34" s="3">
        <f>VLOOKUP(ABS(AF34-AH31),Note!$E$1:$F$25,2,FALSE)</f>
        <v>0</v>
      </c>
      <c r="AI34" s="3">
        <f>VLOOKUP(ABS(AF34-AI31),Note!$E$1:$F$25,2,FALSE)</f>
        <v>0</v>
      </c>
      <c r="AJ34" s="3">
        <f>VLOOKUP(ABS(AF34-AJ31),Note!$E$1:$F$25,2,FALSE)</f>
        <v>0</v>
      </c>
      <c r="AK34">
        <f t="shared" si="50"/>
        <v>6</v>
      </c>
      <c r="AL34" s="3">
        <f>VLOOKUP(ABS(AK34-AL31),Note!$E$1:$F$25,2,FALSE)</f>
        <v>1</v>
      </c>
      <c r="AM34" s="3">
        <f>VLOOKUP(ABS(AK34-AM31),Note!$E$1:$F$25,2,FALSE)</f>
        <v>0</v>
      </c>
      <c r="AN34" s="3">
        <f>VLOOKUP(ABS(AK34-AN31),Note!$E$1:$F$25,2,FALSE)</f>
        <v>0</v>
      </c>
      <c r="AO34" s="3">
        <f>VLOOKUP(ABS(AK34-AO31),Note!$E$1:$F$25,2,FALSE)</f>
        <v>1</v>
      </c>
      <c r="AP34">
        <f t="shared" si="51"/>
        <v>6</v>
      </c>
      <c r="AQ34" s="3">
        <f>VLOOKUP(ABS(AP34-AQ31),Note!$E$1:$F$25,2,FALSE)</f>
        <v>0</v>
      </c>
      <c r="AR34" s="3">
        <f>VLOOKUP(ABS(AP34-AR31),Note!$E$1:$F$25,2,FALSE)</f>
        <v>0</v>
      </c>
      <c r="AS34" s="3">
        <f>VLOOKUP(ABS(AP34-AS31),Note!$E$1:$F$25,2,FALSE)</f>
        <v>0</v>
      </c>
      <c r="AT34" s="3">
        <f>VLOOKUP(ABS(AP34-AT31),Note!$E$1:$F$25,2,FALSE)</f>
        <v>0</v>
      </c>
      <c r="AU34">
        <f t="shared" si="52"/>
        <v>6</v>
      </c>
      <c r="AV34" s="3">
        <f>VLOOKUP(ABS(AU34-AV31),Note!$E$1:$F$25,2,FALSE)</f>
        <v>0</v>
      </c>
      <c r="AW34" s="3">
        <f>VLOOKUP(ABS(AU34-AW31),Note!$E$1:$F$25,2,FALSE)</f>
        <v>0</v>
      </c>
      <c r="AX34" s="3">
        <f>VLOOKUP(ABS(AU34-AX31),Note!$E$1:$F$25,2,FALSE)</f>
        <v>0</v>
      </c>
      <c r="AY34" s="3">
        <f>VLOOKUP(ABS(AU34-AY31),Note!$E$1:$F$25,2,FALSE)</f>
        <v>1</v>
      </c>
      <c r="AZ34">
        <f t="shared" si="53"/>
        <v>6</v>
      </c>
      <c r="BA34" s="3">
        <f>VLOOKUP(ABS(AZ34-BA31),Note!$E$1:$F$25,2,FALSE)</f>
        <v>0</v>
      </c>
      <c r="BB34" s="3">
        <f>VLOOKUP(ABS(AZ34-BB31),Note!$E$1:$F$25,2,FALSE)</f>
        <v>0</v>
      </c>
      <c r="BC34" s="3">
        <f>VLOOKUP(ABS(AZ34-BC31),Note!$E$1:$F$25,2,FALSE)</f>
        <v>0</v>
      </c>
      <c r="BD34" s="3">
        <f>VLOOKUP(ABS(AZ34-BD31),Note!$E$1:$F$25,2,FALSE)</f>
        <v>0</v>
      </c>
      <c r="BE34">
        <f t="shared" si="54"/>
        <v>6</v>
      </c>
      <c r="BF34" s="3">
        <f>VLOOKUP(ABS(BE34-BF31),Note!$E$1:$F$25,2,FALSE)</f>
        <v>0</v>
      </c>
      <c r="BG34" s="3">
        <f>VLOOKUP(ABS(BE34-BG31),Note!$E$1:$F$25,2,FALSE)</f>
        <v>0</v>
      </c>
      <c r="BH34" s="3">
        <f>VLOOKUP(ABS(BE34-BH31),Note!$E$1:$F$25,2,FALSE)</f>
        <v>1</v>
      </c>
      <c r="BI34" s="3">
        <f>VLOOKUP(ABS(BE34-BI31),Note!$E$1:$F$25,2,FALSE)</f>
        <v>0</v>
      </c>
    </row>
    <row r="35" spans="4:59">
      <c r="D35">
        <f>SUM(C32:C34,D32:D34,E32:E34,F32:F34)</f>
        <v>0</v>
      </c>
      <c r="I35">
        <f>SUM(H32:H34,I32:I34,J32:J34,K32:K34)</f>
        <v>4</v>
      </c>
      <c r="N35">
        <f>SUM(M32:M34,N32:N34,O32:O34,P32:P34)</f>
        <v>2</v>
      </c>
      <c r="S35">
        <f>SUM(R32:R34,S32:S34,T32:T34,U32:U34)</f>
        <v>1</v>
      </c>
      <c r="X35">
        <f>SUM(W32:W34,X32:X34,Y32:Y34,Z32:Z34)</f>
        <v>3</v>
      </c>
      <c r="AC35">
        <f>SUM(AB32:AB34,AC32:AC34,AD32:AD34,AE32:AE34)</f>
        <v>2</v>
      </c>
      <c r="AH35">
        <f>SUM(AG32:AG34,AH32:AH34,AI32:AI34,AJ32:AJ34)</f>
        <v>1</v>
      </c>
      <c r="AM35">
        <f>SUM(AL32:AL34,AM32:AM34,AN32:AN34,AO32:AO34)</f>
        <v>3</v>
      </c>
      <c r="AR35">
        <f>SUM(AQ32:AQ34,AR32:AR34,AS32:AS34,AT32:AT34)</f>
        <v>2</v>
      </c>
      <c r="AW35">
        <f>SUM(AV32:AV34,AW32:AW34,AX32:AX34,AY32:AY34)</f>
        <v>1</v>
      </c>
      <c r="BB35">
        <f>SUM(BA32:BA34,BB32:BB34,BC32:BC34,BD32:BD34)</f>
        <v>2</v>
      </c>
      <c r="BG35">
        <f>SUM(BF32:BF34,BG32:BG34,BH32:BH34,BI32:BI34)</f>
        <v>3</v>
      </c>
    </row>
    <row r="36" spans="1:61">
      <c r="A36" s="1" t="str">
        <f>D42&amp;I42&amp;N42&amp;S42&amp;X42&amp;AC42&amp;AH42&amp;AM42&amp;AR42&amp;AW42&amp;BB42&amp;BG42</f>
        <v>0330／／／／／／／／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402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3:61">
      <c r="C37" t="s">
        <v>0</v>
      </c>
      <c r="D37" t="s">
        <v>42</v>
      </c>
      <c r="E37" t="s">
        <v>47</v>
      </c>
      <c r="F37" t="s">
        <v>10</v>
      </c>
      <c r="H37" t="s">
        <v>38</v>
      </c>
      <c r="I37" t="s">
        <v>5</v>
      </c>
      <c r="J37" t="s">
        <v>8</v>
      </c>
      <c r="K37" t="s">
        <v>11</v>
      </c>
      <c r="M37" t="s">
        <v>3</v>
      </c>
      <c r="N37" t="s">
        <v>6</v>
      </c>
      <c r="O37" t="s">
        <v>50</v>
      </c>
      <c r="P37" t="s">
        <v>12</v>
      </c>
      <c r="R37" t="s">
        <v>42</v>
      </c>
      <c r="S37" t="s">
        <v>47</v>
      </c>
      <c r="T37" t="s">
        <v>10</v>
      </c>
      <c r="U37" t="s"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</row>
    <row r="38" spans="3:61">
      <c r="C38">
        <f>VLOOKUP(C37,Note!$A$1:$B$26,2,FALSE)</f>
        <v>0</v>
      </c>
      <c r="D38">
        <f>VLOOKUP(D37,Note!$A$1:$B$26,2,FALSE)</f>
        <v>3</v>
      </c>
      <c r="E38">
        <f>VLOOKUP(E37,Note!$A$1:$B$26,2,FALSE)</f>
        <v>6</v>
      </c>
      <c r="F38">
        <f>VLOOKUP(F37,Note!$A$1:$B$26,2,FALSE)</f>
        <v>9</v>
      </c>
      <c r="H38">
        <f>VLOOKUP(H37,Note!$A$1:$B$26,2,FALSE)</f>
        <v>1</v>
      </c>
      <c r="I38">
        <f>VLOOKUP(I37,Note!$A$1:$B$26,2,FALSE)</f>
        <v>4</v>
      </c>
      <c r="J38">
        <f>VLOOKUP(J37,Note!$A$1:$B$26,2,FALSE)</f>
        <v>7</v>
      </c>
      <c r="K38">
        <f>VLOOKUP(K37,Note!$A$1:$B$26,2,FALSE)</f>
        <v>10</v>
      </c>
      <c r="M38">
        <f>VLOOKUP(M37,Note!$A$1:$B$26,2,FALSE)</f>
        <v>2</v>
      </c>
      <c r="N38">
        <f>VLOOKUP(N37,Note!$A$1:$B$26,2,FALSE)</f>
        <v>5</v>
      </c>
      <c r="O38">
        <f>VLOOKUP(O37,Note!$A$1:$B$26,2,FALSE)</f>
        <v>8</v>
      </c>
      <c r="P38">
        <f>VLOOKUP(P37,Note!$A$1:$B$26,2,FALSE)</f>
        <v>11</v>
      </c>
      <c r="R38">
        <f>VLOOKUP(R37,Note!$A$1:$B$26,2,FALSE)</f>
        <v>3</v>
      </c>
      <c r="S38">
        <f>VLOOKUP(S37,Note!$A$1:$B$26,2,FALSE)</f>
        <v>6</v>
      </c>
      <c r="T38">
        <f>VLOOKUP(T37,Note!$A$1:$B$26,2,FALSE)</f>
        <v>9</v>
      </c>
      <c r="U38">
        <f>VLOOKUP(U37,Note!$A$1:$B$26,2,FALSE)</f>
        <v>0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</row>
    <row r="39" spans="1:61">
      <c r="A39" t="str">
        <f>まとめ3!$A$1</f>
        <v>C</v>
      </c>
      <c r="B39">
        <f>VLOOKUP(A39,Note!$A$1:$B$26,2,FALSE)</f>
        <v>0</v>
      </c>
      <c r="C39" s="3">
        <f>VLOOKUP(ABS(B39-C38),Note!$E$1:$F$25,2,FALSE)</f>
        <v>0</v>
      </c>
      <c r="D39" s="3">
        <f>VLOOKUP(ABS(B39-D38),Note!$E$1:$F$25,2,FALSE)</f>
        <v>0</v>
      </c>
      <c r="E39" s="3">
        <f>VLOOKUP(ABS(B39-E38),Note!$E$1:$F$25,2,FALSE)</f>
        <v>0</v>
      </c>
      <c r="F39" s="3">
        <f>VLOOKUP(ABS(B39-F38),Note!$E$1:$F$25,2,FALSE)</f>
        <v>0</v>
      </c>
      <c r="G39">
        <f t="shared" ref="G39:G41" si="55">B39</f>
        <v>0</v>
      </c>
      <c r="H39" s="3">
        <f>VLOOKUP(ABS(G39-H38),Note!$E$1:$F$25,2,FALSE)</f>
        <v>1</v>
      </c>
      <c r="I39" s="3">
        <f>VLOOKUP(ABS(G39-I38),Note!$E$1:$F$25,2,FALSE)</f>
        <v>0</v>
      </c>
      <c r="J39" s="3">
        <f>VLOOKUP(ABS(G39-J38),Note!$E$1:$F$25,2,FALSE)</f>
        <v>0</v>
      </c>
      <c r="K39" s="3">
        <f>VLOOKUP(ABS(G39-K38),Note!$E$1:$F$25,2,FALSE)</f>
        <v>0</v>
      </c>
      <c r="L39">
        <f t="shared" ref="L39:L41" si="56">G39</f>
        <v>0</v>
      </c>
      <c r="M39" s="3">
        <f>VLOOKUP(ABS(L39-M38),Note!$E$1:$F$25,2,FALSE)</f>
        <v>0</v>
      </c>
      <c r="N39" s="3">
        <f>VLOOKUP(ABS(L39-N38),Note!$E$1:$F$25,2,FALSE)</f>
        <v>0</v>
      </c>
      <c r="O39" s="3">
        <f>VLOOKUP(ABS(L39-O38),Note!$E$1:$F$25,2,FALSE)</f>
        <v>0</v>
      </c>
      <c r="P39" s="3">
        <f>VLOOKUP(ABS(L39-P38),Note!$E$1:$F$25,2,FALSE)</f>
        <v>1</v>
      </c>
      <c r="Q39">
        <f t="shared" ref="Q39:Q41" si="57">L39</f>
        <v>0</v>
      </c>
      <c r="R39" s="3">
        <f>VLOOKUP(ABS(Q39-R38),Note!$E$1:$F$25,2,FALSE)</f>
        <v>0</v>
      </c>
      <c r="S39" s="3">
        <f>VLOOKUP(ABS(Q39-S38),Note!$E$1:$F$25,2,FALSE)</f>
        <v>0</v>
      </c>
      <c r="T39" s="3">
        <f>VLOOKUP(ABS(Q39-T38),Note!$E$1:$F$25,2,FALSE)</f>
        <v>0</v>
      </c>
      <c r="U39" s="3">
        <f>VLOOKUP(ABS(Q39-U38),Note!$E$1:$F$25,2,FALSE)</f>
        <v>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</row>
    <row r="40" spans="1:61">
      <c r="A40" t="str">
        <f>VLOOKUP(まとめ3!$A$1&amp;"dim",Chords!$A$2:$D$188,2,FALSE)</f>
        <v>E♭</v>
      </c>
      <c r="B40">
        <f>VLOOKUP(A40,Note!$A$1:$B$26,2,FALSE)</f>
        <v>3</v>
      </c>
      <c r="C40" s="3">
        <f>VLOOKUP(ABS(B40-C38),Note!$E$1:$F$25,2,FALSE)</f>
        <v>0</v>
      </c>
      <c r="D40" s="3">
        <f>VLOOKUP(ABS(B40-D38),Note!$E$1:$F$25,2,FALSE)</f>
        <v>0</v>
      </c>
      <c r="E40" s="3">
        <f>VLOOKUP(ABS(B40-E38),Note!$E$1:$F$25,2,FALSE)</f>
        <v>0</v>
      </c>
      <c r="F40" s="3">
        <f>VLOOKUP(ABS(B40-F38),Note!$E$1:$F$25,2,FALSE)</f>
        <v>0</v>
      </c>
      <c r="G40">
        <f t="shared" si="55"/>
        <v>3</v>
      </c>
      <c r="H40" s="3">
        <f>VLOOKUP(ABS(G40-H38),Note!$E$1:$F$25,2,FALSE)</f>
        <v>0</v>
      </c>
      <c r="I40" s="3">
        <f>VLOOKUP(ABS(G40-I38),Note!$E$1:$F$25,2,FALSE)</f>
        <v>1</v>
      </c>
      <c r="J40" s="3">
        <f>VLOOKUP(ABS(G40-J38),Note!$E$1:$F$25,2,FALSE)</f>
        <v>0</v>
      </c>
      <c r="K40" s="3">
        <f>VLOOKUP(ABS(G40-K38),Note!$E$1:$F$25,2,FALSE)</f>
        <v>0</v>
      </c>
      <c r="L40">
        <f t="shared" si="56"/>
        <v>3</v>
      </c>
      <c r="M40" s="3">
        <f>VLOOKUP(ABS(L40-M38),Note!$E$1:$F$25,2,FALSE)</f>
        <v>1</v>
      </c>
      <c r="N40" s="3">
        <f>VLOOKUP(ABS(L40-N38),Note!$E$1:$F$25,2,FALSE)</f>
        <v>0</v>
      </c>
      <c r="O40" s="3">
        <f>VLOOKUP(ABS(L40-O38),Note!$E$1:$F$25,2,FALSE)</f>
        <v>0</v>
      </c>
      <c r="P40" s="3">
        <f>VLOOKUP(ABS(L40-P38),Note!$E$1:$F$25,2,FALSE)</f>
        <v>0</v>
      </c>
      <c r="Q40">
        <f t="shared" si="57"/>
        <v>3</v>
      </c>
      <c r="R40" s="3">
        <f>VLOOKUP(ABS(Q40-R38),Note!$E$1:$F$25,2,FALSE)</f>
        <v>0</v>
      </c>
      <c r="S40" s="3">
        <f>VLOOKUP(ABS(Q40-S38),Note!$E$1:$F$25,2,FALSE)</f>
        <v>0</v>
      </c>
      <c r="T40" s="3">
        <f>VLOOKUP(ABS(Q40-T38),Note!$E$1:$F$25,2,FALSE)</f>
        <v>0</v>
      </c>
      <c r="U40" s="3">
        <f>VLOOKUP(ABS(Q40-U38),Note!$E$1:$F$25,2,FALSE)</f>
        <v>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</row>
    <row r="41" spans="1:61">
      <c r="A41" t="str">
        <f>VLOOKUP(まとめ3!$A$1&amp;"dim",Chords!$A$2:$D$188,3,FALSE)</f>
        <v>F#</v>
      </c>
      <c r="B41">
        <f>VLOOKUP(A41,Note!$A$1:$B$26,2,FALSE)</f>
        <v>6</v>
      </c>
      <c r="C41" s="3">
        <f>VLOOKUP(ABS(B41-C38),Note!$E$1:$F$25,2,FALSE)</f>
        <v>0</v>
      </c>
      <c r="D41" s="3">
        <f>VLOOKUP(ABS(B41-D38),Note!$E$1:$F$25,2,FALSE)</f>
        <v>0</v>
      </c>
      <c r="E41" s="3">
        <f>VLOOKUP(ABS(B41-E38),Note!$E$1:$F$25,2,FALSE)</f>
        <v>0</v>
      </c>
      <c r="F41" s="3">
        <f>VLOOKUP(ABS(B41-F38),Note!$E$1:$F$25,2,FALSE)</f>
        <v>0</v>
      </c>
      <c r="G41">
        <f t="shared" si="55"/>
        <v>6</v>
      </c>
      <c r="H41" s="3">
        <f>VLOOKUP(ABS(G41-H38),Note!$E$1:$F$25,2,FALSE)</f>
        <v>0</v>
      </c>
      <c r="I41" s="3">
        <f>VLOOKUP(ABS(G41-I38),Note!$E$1:$F$25,2,FALSE)</f>
        <v>0</v>
      </c>
      <c r="J41" s="3">
        <f>VLOOKUP(ABS(G41-J38),Note!$E$1:$F$25,2,FALSE)</f>
        <v>1</v>
      </c>
      <c r="K41" s="3">
        <f>VLOOKUP(ABS(G41-K38),Note!$E$1:$F$25,2,FALSE)</f>
        <v>0</v>
      </c>
      <c r="L41">
        <f t="shared" si="56"/>
        <v>6</v>
      </c>
      <c r="M41" s="3">
        <f>VLOOKUP(ABS(L41-M38),Note!$E$1:$F$25,2,FALSE)</f>
        <v>0</v>
      </c>
      <c r="N41" s="3">
        <f>VLOOKUP(ABS(L41-N38),Note!$E$1:$F$25,2,FALSE)</f>
        <v>1</v>
      </c>
      <c r="O41" s="3">
        <f>VLOOKUP(ABS(L41-O38),Note!$E$1:$F$25,2,FALSE)</f>
        <v>0</v>
      </c>
      <c r="P41" s="3">
        <f>VLOOKUP(ABS(L41-P38),Note!$E$1:$F$25,2,FALSE)</f>
        <v>0</v>
      </c>
      <c r="Q41">
        <f t="shared" si="57"/>
        <v>6</v>
      </c>
      <c r="R41" s="3">
        <f>VLOOKUP(ABS(Q41-R38),Note!$E$1:$F$25,2,FALSE)</f>
        <v>0</v>
      </c>
      <c r="S41" s="3">
        <f>VLOOKUP(ABS(Q41-S38),Note!$E$1:$F$25,2,FALSE)</f>
        <v>0</v>
      </c>
      <c r="T41" s="3">
        <f>VLOOKUP(ABS(Q41-T38),Note!$E$1:$F$25,2,FALSE)</f>
        <v>0</v>
      </c>
      <c r="U41" s="3">
        <f>VLOOKUP(ABS(Q41-U38),Note!$E$1:$F$25,2,FALSE)</f>
        <v>0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</row>
    <row r="42" spans="4:61">
      <c r="D42">
        <f>SUM(C39:C41,D39:D41,E39:E41,F39:F41)</f>
        <v>0</v>
      </c>
      <c r="I42">
        <f>SUM(H39:H41,I39:I41,J39:J41,K39:K41)</f>
        <v>3</v>
      </c>
      <c r="N42">
        <f>SUM(M39:M41,N39:N41,O39:O41,P39:P41)</f>
        <v>3</v>
      </c>
      <c r="S42">
        <f>SUM(R39:R41,S39:S41,T39:T41,U39:U41)</f>
        <v>0</v>
      </c>
      <c r="W42" s="4"/>
      <c r="X42" s="4" t="s">
        <v>370</v>
      </c>
      <c r="Y42" s="4"/>
      <c r="Z42" s="4"/>
      <c r="AA42" s="4"/>
      <c r="AB42" s="4"/>
      <c r="AC42" s="4" t="s">
        <v>370</v>
      </c>
      <c r="AD42" s="4"/>
      <c r="AE42" s="4"/>
      <c r="AF42" s="4"/>
      <c r="AG42" s="4"/>
      <c r="AH42" s="4" t="s">
        <v>370</v>
      </c>
      <c r="AI42" s="4"/>
      <c r="AJ42" s="4"/>
      <c r="AK42" s="4"/>
      <c r="AL42" s="4"/>
      <c r="AM42" s="4" t="s">
        <v>370</v>
      </c>
      <c r="AN42" s="4"/>
      <c r="AO42" s="4"/>
      <c r="AP42" s="4"/>
      <c r="AQ42" s="4"/>
      <c r="AR42" s="4" t="s">
        <v>370</v>
      </c>
      <c r="AS42" s="4"/>
      <c r="AT42" s="4"/>
      <c r="AU42" s="4"/>
      <c r="AV42" s="4"/>
      <c r="AW42" s="4" t="s">
        <v>370</v>
      </c>
      <c r="AX42" s="4"/>
      <c r="AY42" s="4"/>
      <c r="AZ42" s="4"/>
      <c r="BA42" s="4"/>
      <c r="BB42" s="4" t="s">
        <v>370</v>
      </c>
      <c r="BC42" s="4"/>
      <c r="BD42" s="4"/>
      <c r="BE42" s="4"/>
      <c r="BF42" s="4"/>
      <c r="BG42" s="4" t="s">
        <v>370</v>
      </c>
      <c r="BI42" s="4"/>
    </row>
    <row r="43" spans="1:61">
      <c r="A43" s="1" t="str">
        <f>D49&amp;I49&amp;N49&amp;S49&amp;X49&amp;AC49&amp;AH49&amp;AM49&amp;AR49&amp;AW49&amp;BB49&amp;BG49</f>
        <v>131322231312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 t="s">
        <v>403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3:61">
      <c r="C44" t="s">
        <v>0</v>
      </c>
      <c r="D44" t="s">
        <v>5</v>
      </c>
      <c r="E44" t="s">
        <v>49</v>
      </c>
      <c r="F44" t="s">
        <v>11</v>
      </c>
      <c r="H44" t="s">
        <v>39</v>
      </c>
      <c r="I44" t="s">
        <v>6</v>
      </c>
      <c r="J44" t="s">
        <v>10</v>
      </c>
      <c r="K44" t="s">
        <v>56</v>
      </c>
      <c r="M44" t="s">
        <v>3</v>
      </c>
      <c r="N44" t="s">
        <v>45</v>
      </c>
      <c r="O44" t="s">
        <v>52</v>
      </c>
      <c r="P44" t="s">
        <v>0</v>
      </c>
      <c r="R44" t="s">
        <v>42</v>
      </c>
      <c r="S44" t="s">
        <v>8</v>
      </c>
      <c r="T44" t="s">
        <v>12</v>
      </c>
      <c r="U44" t="s">
        <v>39</v>
      </c>
      <c r="W44" t="s">
        <v>5</v>
      </c>
      <c r="X44" t="s">
        <v>49</v>
      </c>
      <c r="Y44" t="s">
        <v>55</v>
      </c>
      <c r="Z44" t="s">
        <v>3</v>
      </c>
      <c r="AB44" t="s">
        <v>6</v>
      </c>
      <c r="AC44" t="s">
        <v>10</v>
      </c>
      <c r="AD44" t="s">
        <v>38</v>
      </c>
      <c r="AE44" t="s">
        <v>42</v>
      </c>
      <c r="AG44" t="s">
        <v>45</v>
      </c>
      <c r="AH44" t="s">
        <v>52</v>
      </c>
      <c r="AI44" t="s">
        <v>3</v>
      </c>
      <c r="AJ44" t="s">
        <v>5</v>
      </c>
      <c r="AL44" t="s">
        <v>8</v>
      </c>
      <c r="AM44" t="s">
        <v>12</v>
      </c>
      <c r="AN44" t="s">
        <v>41</v>
      </c>
      <c r="AO44" t="s">
        <v>6</v>
      </c>
      <c r="AQ44" t="s">
        <v>50</v>
      </c>
      <c r="AR44" t="s">
        <v>0</v>
      </c>
      <c r="AS44" t="s">
        <v>5</v>
      </c>
      <c r="AT44" t="s">
        <v>47</v>
      </c>
      <c r="AV44" t="s">
        <v>10</v>
      </c>
      <c r="AW44" t="s">
        <v>38</v>
      </c>
      <c r="AX44" t="s">
        <v>6</v>
      </c>
      <c r="AY44" t="s">
        <v>8</v>
      </c>
      <c r="BA44" t="s">
        <v>11</v>
      </c>
      <c r="BB44" t="s">
        <v>3</v>
      </c>
      <c r="BC44" t="s">
        <v>45</v>
      </c>
      <c r="BD44" t="s">
        <v>50</v>
      </c>
      <c r="BF44" t="s">
        <v>12</v>
      </c>
      <c r="BG44" t="s">
        <v>41</v>
      </c>
      <c r="BH44" t="s">
        <v>8</v>
      </c>
      <c r="BI44" t="s">
        <v>10</v>
      </c>
    </row>
    <row r="45" spans="3:61">
      <c r="C45">
        <f>VLOOKUP(C44,Note!$A$1:$B$26,2,FALSE)</f>
        <v>0</v>
      </c>
      <c r="D45">
        <f>VLOOKUP(D44,Note!$A$1:$B$26,2,FALSE)</f>
        <v>4</v>
      </c>
      <c r="E45">
        <f>VLOOKUP(E44,Note!$A$1:$B$26,2,FALSE)</f>
        <v>8</v>
      </c>
      <c r="F45">
        <f>VLOOKUP(F44,Note!$A$1:$B$26,2,FALSE)</f>
        <v>10</v>
      </c>
      <c r="H45">
        <f>VLOOKUP(H44,Note!$A$1:$B$26,2,FALSE)</f>
        <v>1</v>
      </c>
      <c r="I45">
        <f>VLOOKUP(I44,Note!$A$1:$B$26,2,FALSE)</f>
        <v>5</v>
      </c>
      <c r="J45">
        <f>VLOOKUP(J44,Note!$A$1:$B$26,2,FALSE)</f>
        <v>9</v>
      </c>
      <c r="K45">
        <f>VLOOKUP(K44,Note!$A$1:$B$26,2,FALSE)</f>
        <v>11</v>
      </c>
      <c r="M45">
        <f>VLOOKUP(M44,Note!$A$1:$B$26,2,FALSE)</f>
        <v>2</v>
      </c>
      <c r="N45">
        <f>VLOOKUP(N44,Note!$A$1:$B$26,2,FALSE)</f>
        <v>6</v>
      </c>
      <c r="O45">
        <f>VLOOKUP(O44,Note!$A$1:$B$26,2,FALSE)</f>
        <v>10</v>
      </c>
      <c r="P45">
        <f>VLOOKUP(P44,Note!$A$1:$B$26,2,FALSE)</f>
        <v>0</v>
      </c>
      <c r="R45">
        <f>VLOOKUP(R44,Note!$A$1:$B$26,2,FALSE)</f>
        <v>3</v>
      </c>
      <c r="S45">
        <f>VLOOKUP(S44,Note!$A$1:$B$26,2,FALSE)</f>
        <v>7</v>
      </c>
      <c r="T45">
        <f>VLOOKUP(T44,Note!$A$1:$B$26,2,FALSE)</f>
        <v>11</v>
      </c>
      <c r="U45">
        <f>VLOOKUP(U44,Note!$A$1:$B$26,2,FALSE)</f>
        <v>1</v>
      </c>
      <c r="W45">
        <f>VLOOKUP(W44,Note!$A$1:$B$26,2,FALSE)</f>
        <v>4</v>
      </c>
      <c r="X45">
        <f>VLOOKUP(X44,Note!$A$1:$B$26,2,FALSE)</f>
        <v>8</v>
      </c>
      <c r="Y45">
        <f>VLOOKUP(Y44,Note!$A$1:$B$26,2,FALSE)</f>
        <v>0</v>
      </c>
      <c r="Z45">
        <f>VLOOKUP(Z44,Note!$A$1:$B$26,2,FALSE)</f>
        <v>2</v>
      </c>
      <c r="AB45">
        <f>VLOOKUP(AB44,Note!$A$1:$B$26,2,FALSE)</f>
        <v>5</v>
      </c>
      <c r="AC45">
        <f>VLOOKUP(AC44,Note!$A$1:$B$26,2,FALSE)</f>
        <v>9</v>
      </c>
      <c r="AD45">
        <f>VLOOKUP(AD44,Note!$A$1:$B$26,2,FALSE)</f>
        <v>1</v>
      </c>
      <c r="AE45">
        <f>VLOOKUP(AE44,Note!$A$1:$B$26,2,FALSE)</f>
        <v>3</v>
      </c>
      <c r="AG45">
        <f>VLOOKUP(AG44,Note!$A$1:$B$26,2,FALSE)</f>
        <v>6</v>
      </c>
      <c r="AH45">
        <f>VLOOKUP(AH44,Note!$A$1:$B$26,2,FALSE)</f>
        <v>10</v>
      </c>
      <c r="AI45">
        <f>VLOOKUP(AI44,Note!$A$1:$B$26,2,FALSE)</f>
        <v>2</v>
      </c>
      <c r="AJ45">
        <f>VLOOKUP(AJ44,Note!$A$1:$B$26,2,FALSE)</f>
        <v>4</v>
      </c>
      <c r="AL45">
        <f>VLOOKUP(AL44,Note!$A$1:$B$26,2,FALSE)</f>
        <v>7</v>
      </c>
      <c r="AM45">
        <f>VLOOKUP(AM44,Note!$A$1:$B$26,2,FALSE)</f>
        <v>11</v>
      </c>
      <c r="AN45">
        <f>VLOOKUP(AN44,Note!$A$1:$B$26,2,FALSE)</f>
        <v>3</v>
      </c>
      <c r="AO45">
        <f>VLOOKUP(AO44,Note!$A$1:$B$26,2,FALSE)</f>
        <v>5</v>
      </c>
      <c r="AQ45">
        <f>VLOOKUP(AQ44,Note!$A$1:$B$26,2,FALSE)</f>
        <v>8</v>
      </c>
      <c r="AR45">
        <f>VLOOKUP(AR44,Note!$A$1:$B$26,2,FALSE)</f>
        <v>0</v>
      </c>
      <c r="AS45">
        <f>VLOOKUP(AS44,Note!$A$1:$B$26,2,FALSE)</f>
        <v>4</v>
      </c>
      <c r="AT45">
        <f>VLOOKUP(AT44,Note!$A$1:$B$26,2,FALSE)</f>
        <v>6</v>
      </c>
      <c r="AV45">
        <f>VLOOKUP(AV44,Note!$A$1:$B$26,2,FALSE)</f>
        <v>9</v>
      </c>
      <c r="AW45">
        <f>VLOOKUP(AW44,Note!$A$1:$B$26,2,FALSE)</f>
        <v>1</v>
      </c>
      <c r="AX45">
        <f>VLOOKUP(AX44,Note!$A$1:$B$26,2,FALSE)</f>
        <v>5</v>
      </c>
      <c r="AY45">
        <f>VLOOKUP(AY44,Note!$A$1:$B$26,2,FALSE)</f>
        <v>7</v>
      </c>
      <c r="BA45">
        <f>VLOOKUP(BA44,Note!$A$1:$B$26,2,FALSE)</f>
        <v>10</v>
      </c>
      <c r="BB45">
        <f>VLOOKUP(BB44,Note!$A$1:$B$26,2,FALSE)</f>
        <v>2</v>
      </c>
      <c r="BC45">
        <f>VLOOKUP(BC44,Note!$A$1:$B$26,2,FALSE)</f>
        <v>6</v>
      </c>
      <c r="BD45">
        <f>VLOOKUP(BD44,Note!$A$1:$B$26,2,FALSE)</f>
        <v>8</v>
      </c>
      <c r="BF45">
        <f>VLOOKUP(BF44,Note!$A$1:$B$26,2,FALSE)</f>
        <v>11</v>
      </c>
      <c r="BG45">
        <f>VLOOKUP(BG44,Note!$A$1:$B$26,2,FALSE)</f>
        <v>3</v>
      </c>
      <c r="BH45">
        <f>VLOOKUP(BH44,Note!$A$1:$B$26,2,FALSE)</f>
        <v>7</v>
      </c>
      <c r="BI45">
        <f>VLOOKUP(BI44,Note!$A$1:$B$26,2,FALSE)</f>
        <v>9</v>
      </c>
    </row>
    <row r="46" spans="1:61">
      <c r="A46" t="str">
        <f>まとめ3!$A$1</f>
        <v>C</v>
      </c>
      <c r="B46">
        <f>VLOOKUP(A46,Note!$A$1:$B$26,2,FALSE)</f>
        <v>0</v>
      </c>
      <c r="C46" s="3">
        <f>VLOOKUP(ABS(B46-C45),Note!$E$1:$F$25,2,FALSE)</f>
        <v>0</v>
      </c>
      <c r="D46" s="3">
        <f>VLOOKUP(ABS(B46-D45),Note!$E$1:$F$25,2,FALSE)</f>
        <v>0</v>
      </c>
      <c r="E46" s="3">
        <f>VLOOKUP(ABS(B46-E45),Note!$E$1:$F$25,2,FALSE)</f>
        <v>0</v>
      </c>
      <c r="F46" s="3">
        <f>VLOOKUP(ABS(B46-F45),Note!$E$1:$F$25,2,FALSE)</f>
        <v>0</v>
      </c>
      <c r="G46">
        <f t="shared" ref="G46:G48" si="58">B46</f>
        <v>0</v>
      </c>
      <c r="H46" s="3">
        <f>VLOOKUP(ABS(G46-H45),Note!$E$1:$F$25,2,FALSE)</f>
        <v>1</v>
      </c>
      <c r="I46" s="3">
        <f>VLOOKUP(ABS(G46-I45),Note!$E$1:$F$25,2,FALSE)</f>
        <v>0</v>
      </c>
      <c r="J46" s="3">
        <f>VLOOKUP(ABS(G46-J45),Note!$E$1:$F$25,2,FALSE)</f>
        <v>0</v>
      </c>
      <c r="K46" s="3">
        <f>VLOOKUP(ABS(G46-K45),Note!$E$1:$F$25,2,FALSE)</f>
        <v>1</v>
      </c>
      <c r="L46">
        <f t="shared" ref="L46:L48" si="59">G46</f>
        <v>0</v>
      </c>
      <c r="M46" s="3">
        <f>VLOOKUP(ABS(L46-M45),Note!$E$1:$F$25,2,FALSE)</f>
        <v>0</v>
      </c>
      <c r="N46" s="3">
        <f>VLOOKUP(ABS(L46-N45),Note!$E$1:$F$25,2,FALSE)</f>
        <v>0</v>
      </c>
      <c r="O46" s="3">
        <f>VLOOKUP(ABS(L46-O45),Note!$E$1:$F$25,2,FALSE)</f>
        <v>0</v>
      </c>
      <c r="P46" s="3">
        <f>VLOOKUP(ABS(L46-P45),Note!$E$1:$F$25,2,FALSE)</f>
        <v>0</v>
      </c>
      <c r="Q46">
        <f t="shared" ref="Q46:Q48" si="60">L46</f>
        <v>0</v>
      </c>
      <c r="R46" s="3">
        <f>VLOOKUP(ABS(Q46-R45),Note!$E$1:$F$25,2,FALSE)</f>
        <v>0</v>
      </c>
      <c r="S46" s="3">
        <f>VLOOKUP(ABS(Q46-S45),Note!$E$1:$F$25,2,FALSE)</f>
        <v>0</v>
      </c>
      <c r="T46" s="3">
        <f>VLOOKUP(ABS(Q46-T45),Note!$E$1:$F$25,2,FALSE)</f>
        <v>1</v>
      </c>
      <c r="U46" s="3">
        <f>VLOOKUP(ABS(Q46-U45),Note!$E$1:$F$25,2,FALSE)</f>
        <v>1</v>
      </c>
      <c r="V46">
        <f t="shared" ref="V46:V48" si="61">Q46</f>
        <v>0</v>
      </c>
      <c r="W46" s="3">
        <f>VLOOKUP(ABS(V46-W45),Note!$E$1:$F$25,2,FALSE)</f>
        <v>0</v>
      </c>
      <c r="X46" s="3">
        <f>VLOOKUP(ABS(V46-X45),Note!$E$1:$F$25,2,FALSE)</f>
        <v>0</v>
      </c>
      <c r="Y46" s="3">
        <f>VLOOKUP(ABS(V46-Y45),Note!$E$1:$F$25,2,FALSE)</f>
        <v>0</v>
      </c>
      <c r="Z46" s="3">
        <f>VLOOKUP(ABS(V46-Z45),Note!$E$1:$F$25,2,FALSE)</f>
        <v>0</v>
      </c>
      <c r="AA46">
        <f t="shared" ref="AA46:AA48" si="62">V46</f>
        <v>0</v>
      </c>
      <c r="AB46" s="3">
        <f>VLOOKUP(ABS(AA46-AB45),Note!$E$1:$F$25,2,FALSE)</f>
        <v>0</v>
      </c>
      <c r="AC46" s="3">
        <f>VLOOKUP(ABS(AA46-AC45),Note!$E$1:$F$25,2,FALSE)</f>
        <v>0</v>
      </c>
      <c r="AD46" s="3">
        <f>VLOOKUP(ABS(AA46-AD45),Note!$E$1:$F$25,2,FALSE)</f>
        <v>1</v>
      </c>
      <c r="AE46" s="3">
        <f>VLOOKUP(ABS(AA46-AE45),Note!$E$1:$F$25,2,FALSE)</f>
        <v>0</v>
      </c>
      <c r="AF46">
        <f t="shared" ref="AF46:AF48" si="63">AA46</f>
        <v>0</v>
      </c>
      <c r="AG46" s="3">
        <f>VLOOKUP(ABS(AF46-AG45),Note!$E$1:$F$25,2,FALSE)</f>
        <v>0</v>
      </c>
      <c r="AH46" s="3">
        <f>VLOOKUP(ABS(AF46-AH45),Note!$E$1:$F$25,2,FALSE)</f>
        <v>0</v>
      </c>
      <c r="AI46" s="3">
        <f>VLOOKUP(ABS(AF46-AI45),Note!$E$1:$F$25,2,FALSE)</f>
        <v>0</v>
      </c>
      <c r="AJ46" s="3">
        <f>VLOOKUP(ABS(AF46-AJ45),Note!$E$1:$F$25,2,FALSE)</f>
        <v>0</v>
      </c>
      <c r="AK46">
        <f t="shared" ref="AK46:AK48" si="64">AF46</f>
        <v>0</v>
      </c>
      <c r="AL46" s="3">
        <f>VLOOKUP(ABS(AK46-AL45),Note!$E$1:$F$25,2,FALSE)</f>
        <v>0</v>
      </c>
      <c r="AM46" s="3">
        <f>VLOOKUP(ABS(AK46-AM45),Note!$E$1:$F$25,2,FALSE)</f>
        <v>1</v>
      </c>
      <c r="AN46" s="3">
        <f>VLOOKUP(ABS(AK46-AN45),Note!$E$1:$F$25,2,FALSE)</f>
        <v>0</v>
      </c>
      <c r="AO46" s="3">
        <f>VLOOKUP(ABS(AK46-AO45),Note!$E$1:$F$25,2,FALSE)</f>
        <v>0</v>
      </c>
      <c r="AP46">
        <f t="shared" ref="AP46:AP48" si="65">AK46</f>
        <v>0</v>
      </c>
      <c r="AQ46" s="3">
        <f>VLOOKUP(ABS(AP46-AQ45),Note!$E$1:$F$25,2,FALSE)</f>
        <v>0</v>
      </c>
      <c r="AR46" s="3">
        <f>VLOOKUP(ABS(AP46-AR45),Note!$E$1:$F$25,2,FALSE)</f>
        <v>0</v>
      </c>
      <c r="AS46" s="3">
        <f>VLOOKUP(ABS(AP46-AS45),Note!$E$1:$F$25,2,FALSE)</f>
        <v>0</v>
      </c>
      <c r="AT46" s="3">
        <f>VLOOKUP(ABS(AP46-AT45),Note!$E$1:$F$25,2,FALSE)</f>
        <v>0</v>
      </c>
      <c r="AU46">
        <f t="shared" ref="AU46:AU48" si="66">AP46</f>
        <v>0</v>
      </c>
      <c r="AV46" s="3">
        <f>VLOOKUP(ABS(AU46-AV45),Note!$E$1:$F$25,2,FALSE)</f>
        <v>0</v>
      </c>
      <c r="AW46" s="3">
        <f>VLOOKUP(ABS(AU46-AW45),Note!$E$1:$F$25,2,FALSE)</f>
        <v>1</v>
      </c>
      <c r="AX46" s="3">
        <f>VLOOKUP(ABS(AU46-AX45),Note!$E$1:$F$25,2,FALSE)</f>
        <v>0</v>
      </c>
      <c r="AY46" s="3">
        <f>VLOOKUP(ABS(AU46-AY45),Note!$E$1:$F$25,2,FALSE)</f>
        <v>0</v>
      </c>
      <c r="AZ46">
        <f t="shared" ref="AZ46:AZ48" si="67">AU46</f>
        <v>0</v>
      </c>
      <c r="BA46" s="3">
        <f>VLOOKUP(ABS(AZ46-BA45),Note!$E$1:$F$25,2,FALSE)</f>
        <v>0</v>
      </c>
      <c r="BB46" s="3">
        <f>VLOOKUP(ABS(AZ46-BB45),Note!$E$1:$F$25,2,FALSE)</f>
        <v>0</v>
      </c>
      <c r="BC46" s="3">
        <f>VLOOKUP(ABS(AZ46-BC45),Note!$E$1:$F$25,2,FALSE)</f>
        <v>0</v>
      </c>
      <c r="BD46" s="3">
        <f>VLOOKUP(ABS(AZ46-BD45),Note!$E$1:$F$25,2,FALSE)</f>
        <v>0</v>
      </c>
      <c r="BE46">
        <f t="shared" ref="BE46:BE48" si="68">AZ46</f>
        <v>0</v>
      </c>
      <c r="BF46" s="3">
        <f>VLOOKUP(ABS(BE46-BF45),Note!$E$1:$F$25,2,FALSE)</f>
        <v>1</v>
      </c>
      <c r="BG46" s="3">
        <f>VLOOKUP(ABS(BE46-BG45),Note!$E$1:$F$25,2,FALSE)</f>
        <v>0</v>
      </c>
      <c r="BH46" s="3">
        <f>VLOOKUP(ABS(BE46-BH45),Note!$E$1:$F$25,2,FALSE)</f>
        <v>0</v>
      </c>
      <c r="BI46" s="3">
        <f>VLOOKUP(ABS(BE46-BI45),Note!$E$1:$F$25,2,FALSE)</f>
        <v>0</v>
      </c>
    </row>
    <row r="47" spans="1:61">
      <c r="A47" t="str">
        <f>VLOOKUP(まとめ3!$A$1&amp;"dim",Chords!$A$2:$D$188,2,FALSE)</f>
        <v>E♭</v>
      </c>
      <c r="B47">
        <f>VLOOKUP(A47,Note!$A$1:$B$26,2,FALSE)</f>
        <v>3</v>
      </c>
      <c r="C47" s="3">
        <f>VLOOKUP(ABS(B47-C45),Note!$E$1:$F$25,2,FALSE)</f>
        <v>0</v>
      </c>
      <c r="D47" s="3">
        <f>VLOOKUP(ABS(B47-D45),Note!$E$1:$F$25,2,FALSE)</f>
        <v>1</v>
      </c>
      <c r="E47" s="3">
        <f>VLOOKUP(ABS(B47-E45),Note!$E$1:$F$25,2,FALSE)</f>
        <v>0</v>
      </c>
      <c r="F47" s="3">
        <f>VLOOKUP(ABS(B47-F45),Note!$E$1:$F$25,2,FALSE)</f>
        <v>0</v>
      </c>
      <c r="G47">
        <f t="shared" si="58"/>
        <v>3</v>
      </c>
      <c r="H47" s="3">
        <f>VLOOKUP(ABS(G47-H45),Note!$E$1:$F$25,2,FALSE)</f>
        <v>0</v>
      </c>
      <c r="I47" s="3">
        <f>VLOOKUP(ABS(G47-I45),Note!$E$1:$F$25,2,FALSE)</f>
        <v>0</v>
      </c>
      <c r="J47" s="3">
        <f>VLOOKUP(ABS(G47-J45),Note!$E$1:$F$25,2,FALSE)</f>
        <v>0</v>
      </c>
      <c r="K47" s="3">
        <f>VLOOKUP(ABS(G47-K45),Note!$E$1:$F$25,2,FALSE)</f>
        <v>0</v>
      </c>
      <c r="L47">
        <f t="shared" si="59"/>
        <v>3</v>
      </c>
      <c r="M47" s="3">
        <f>VLOOKUP(ABS(L47-M45),Note!$E$1:$F$25,2,FALSE)</f>
        <v>1</v>
      </c>
      <c r="N47" s="3">
        <f>VLOOKUP(ABS(L47-N45),Note!$E$1:$F$25,2,FALSE)</f>
        <v>0</v>
      </c>
      <c r="O47" s="3">
        <f>VLOOKUP(ABS(L47-O45),Note!$E$1:$F$25,2,FALSE)</f>
        <v>0</v>
      </c>
      <c r="P47" s="3">
        <f>VLOOKUP(ABS(L47-P45),Note!$E$1:$F$25,2,FALSE)</f>
        <v>0</v>
      </c>
      <c r="Q47">
        <f t="shared" si="60"/>
        <v>3</v>
      </c>
      <c r="R47" s="3">
        <f>VLOOKUP(ABS(Q47-R45),Note!$E$1:$F$25,2,FALSE)</f>
        <v>0</v>
      </c>
      <c r="S47" s="3">
        <f>VLOOKUP(ABS(Q47-S45),Note!$E$1:$F$25,2,FALSE)</f>
        <v>0</v>
      </c>
      <c r="T47" s="3">
        <f>VLOOKUP(ABS(Q47-T45),Note!$E$1:$F$25,2,FALSE)</f>
        <v>0</v>
      </c>
      <c r="U47" s="3">
        <f>VLOOKUP(ABS(Q47-U45),Note!$E$1:$F$25,2,FALSE)</f>
        <v>0</v>
      </c>
      <c r="V47">
        <f t="shared" si="61"/>
        <v>3</v>
      </c>
      <c r="W47" s="3">
        <f>VLOOKUP(ABS(V47-W45),Note!$E$1:$F$25,2,FALSE)</f>
        <v>1</v>
      </c>
      <c r="X47" s="3">
        <f>VLOOKUP(ABS(V47-X45),Note!$E$1:$F$25,2,FALSE)</f>
        <v>0</v>
      </c>
      <c r="Y47" s="3">
        <f>VLOOKUP(ABS(V47-Y45),Note!$E$1:$F$25,2,FALSE)</f>
        <v>0</v>
      </c>
      <c r="Z47" s="3">
        <f>VLOOKUP(ABS(V47-Z45),Note!$E$1:$F$25,2,FALSE)</f>
        <v>1</v>
      </c>
      <c r="AA47">
        <f t="shared" si="62"/>
        <v>3</v>
      </c>
      <c r="AB47" s="3">
        <f>VLOOKUP(ABS(AA47-AB45),Note!$E$1:$F$25,2,FALSE)</f>
        <v>0</v>
      </c>
      <c r="AC47" s="3">
        <f>VLOOKUP(ABS(AA47-AC45),Note!$E$1:$F$25,2,FALSE)</f>
        <v>0</v>
      </c>
      <c r="AD47" s="3">
        <f>VLOOKUP(ABS(AA47-AD45),Note!$E$1:$F$25,2,FALSE)</f>
        <v>0</v>
      </c>
      <c r="AE47" s="3">
        <f>VLOOKUP(ABS(AA47-AE45),Note!$E$1:$F$25,2,FALSE)</f>
        <v>0</v>
      </c>
      <c r="AF47">
        <f t="shared" si="63"/>
        <v>3</v>
      </c>
      <c r="AG47" s="3">
        <f>VLOOKUP(ABS(AF47-AG45),Note!$E$1:$F$25,2,FALSE)</f>
        <v>0</v>
      </c>
      <c r="AH47" s="3">
        <f>VLOOKUP(ABS(AF47-AH45),Note!$E$1:$F$25,2,FALSE)</f>
        <v>0</v>
      </c>
      <c r="AI47" s="3">
        <f>VLOOKUP(ABS(AF47-AI45),Note!$E$1:$F$25,2,FALSE)</f>
        <v>1</v>
      </c>
      <c r="AJ47" s="3">
        <f>VLOOKUP(ABS(AF47-AJ45),Note!$E$1:$F$25,2,FALSE)</f>
        <v>1</v>
      </c>
      <c r="AK47">
        <f t="shared" si="64"/>
        <v>3</v>
      </c>
      <c r="AL47" s="3">
        <f>VLOOKUP(ABS(AK47-AL45),Note!$E$1:$F$25,2,FALSE)</f>
        <v>0</v>
      </c>
      <c r="AM47" s="3">
        <f>VLOOKUP(ABS(AK47-AM45),Note!$E$1:$F$25,2,FALSE)</f>
        <v>0</v>
      </c>
      <c r="AN47" s="3">
        <f>VLOOKUP(ABS(AK47-AN45),Note!$E$1:$F$25,2,FALSE)</f>
        <v>0</v>
      </c>
      <c r="AO47" s="3">
        <f>VLOOKUP(ABS(AK47-AO45),Note!$E$1:$F$25,2,FALSE)</f>
        <v>0</v>
      </c>
      <c r="AP47">
        <f t="shared" si="65"/>
        <v>3</v>
      </c>
      <c r="AQ47" s="3">
        <f>VLOOKUP(ABS(AP47-AQ45),Note!$E$1:$F$25,2,FALSE)</f>
        <v>0</v>
      </c>
      <c r="AR47" s="3">
        <f>VLOOKUP(ABS(AP47-AR45),Note!$E$1:$F$25,2,FALSE)</f>
        <v>0</v>
      </c>
      <c r="AS47" s="3">
        <f>VLOOKUP(ABS(AP47-AS45),Note!$E$1:$F$25,2,FALSE)</f>
        <v>1</v>
      </c>
      <c r="AT47" s="3">
        <f>VLOOKUP(ABS(AP47-AT45),Note!$E$1:$F$25,2,FALSE)</f>
        <v>0</v>
      </c>
      <c r="AU47">
        <f t="shared" si="66"/>
        <v>3</v>
      </c>
      <c r="AV47" s="3">
        <f>VLOOKUP(ABS(AU47-AV45),Note!$E$1:$F$25,2,FALSE)</f>
        <v>0</v>
      </c>
      <c r="AW47" s="3">
        <f>VLOOKUP(ABS(AU47-AW45),Note!$E$1:$F$25,2,FALSE)</f>
        <v>0</v>
      </c>
      <c r="AX47" s="3">
        <f>VLOOKUP(ABS(AU47-AX45),Note!$E$1:$F$25,2,FALSE)</f>
        <v>0</v>
      </c>
      <c r="AY47" s="3">
        <f>VLOOKUP(ABS(AU47-AY45),Note!$E$1:$F$25,2,FALSE)</f>
        <v>0</v>
      </c>
      <c r="AZ47">
        <f t="shared" si="67"/>
        <v>3</v>
      </c>
      <c r="BA47" s="3">
        <f>VLOOKUP(ABS(AZ47-BA45),Note!$E$1:$F$25,2,FALSE)</f>
        <v>0</v>
      </c>
      <c r="BB47" s="3">
        <f>VLOOKUP(ABS(AZ47-BB45),Note!$E$1:$F$25,2,FALSE)</f>
        <v>1</v>
      </c>
      <c r="BC47" s="3">
        <f>VLOOKUP(ABS(AZ47-BC45),Note!$E$1:$F$25,2,FALSE)</f>
        <v>0</v>
      </c>
      <c r="BD47" s="3">
        <f>VLOOKUP(ABS(AZ47-BD45),Note!$E$1:$F$25,2,FALSE)</f>
        <v>0</v>
      </c>
      <c r="BE47">
        <f t="shared" si="68"/>
        <v>3</v>
      </c>
      <c r="BF47" s="3">
        <f>VLOOKUP(ABS(BE47-BF45),Note!$E$1:$F$25,2,FALSE)</f>
        <v>0</v>
      </c>
      <c r="BG47" s="3">
        <f>VLOOKUP(ABS(BE47-BG45),Note!$E$1:$F$25,2,FALSE)</f>
        <v>0</v>
      </c>
      <c r="BH47" s="3">
        <f>VLOOKUP(ABS(BE47-BH45),Note!$E$1:$F$25,2,FALSE)</f>
        <v>0</v>
      </c>
      <c r="BI47" s="3">
        <f>VLOOKUP(ABS(BE47-BI45),Note!$E$1:$F$25,2,FALSE)</f>
        <v>0</v>
      </c>
    </row>
    <row r="48" spans="1:61">
      <c r="A48" t="str">
        <f>VLOOKUP(まとめ3!$A$1&amp;"dim",Chords!$A$2:$D$188,3,FALSE)</f>
        <v>F#</v>
      </c>
      <c r="B48">
        <f>VLOOKUP(A48,Note!$A$1:$B$26,2,FALSE)</f>
        <v>6</v>
      </c>
      <c r="C48" s="3">
        <f>VLOOKUP(ABS(B48-C45),Note!$E$1:$F$25,2,FALSE)</f>
        <v>0</v>
      </c>
      <c r="D48" s="3">
        <f>VLOOKUP(ABS(B48-D45),Note!$E$1:$F$25,2,FALSE)</f>
        <v>0</v>
      </c>
      <c r="E48" s="3">
        <f>VLOOKUP(ABS(B48-E45),Note!$E$1:$F$25,2,FALSE)</f>
        <v>0</v>
      </c>
      <c r="F48" s="3">
        <f>VLOOKUP(ABS(B48-F45),Note!$E$1:$F$25,2,FALSE)</f>
        <v>0</v>
      </c>
      <c r="G48">
        <f t="shared" si="58"/>
        <v>6</v>
      </c>
      <c r="H48" s="3">
        <f>VLOOKUP(ABS(G48-H45),Note!$E$1:$F$25,2,FALSE)</f>
        <v>0</v>
      </c>
      <c r="I48" s="3">
        <f>VLOOKUP(ABS(G48-I45),Note!$E$1:$F$25,2,FALSE)</f>
        <v>1</v>
      </c>
      <c r="J48" s="3">
        <f>VLOOKUP(ABS(G48-J45),Note!$E$1:$F$25,2,FALSE)</f>
        <v>0</v>
      </c>
      <c r="K48" s="3">
        <f>VLOOKUP(ABS(G48-K45),Note!$E$1:$F$25,2,FALSE)</f>
        <v>0</v>
      </c>
      <c r="L48">
        <f t="shared" si="59"/>
        <v>6</v>
      </c>
      <c r="M48" s="3">
        <f>VLOOKUP(ABS(L48-M45),Note!$E$1:$F$25,2,FALSE)</f>
        <v>0</v>
      </c>
      <c r="N48" s="3">
        <f>VLOOKUP(ABS(L48-N45),Note!$E$1:$F$25,2,FALSE)</f>
        <v>0</v>
      </c>
      <c r="O48" s="3">
        <f>VLOOKUP(ABS(L48-O45),Note!$E$1:$F$25,2,FALSE)</f>
        <v>0</v>
      </c>
      <c r="P48" s="3">
        <f>VLOOKUP(ABS(L48-P45),Note!$E$1:$F$25,2,FALSE)</f>
        <v>0</v>
      </c>
      <c r="Q48">
        <f t="shared" si="60"/>
        <v>6</v>
      </c>
      <c r="R48" s="3">
        <f>VLOOKUP(ABS(Q48-R45),Note!$E$1:$F$25,2,FALSE)</f>
        <v>0</v>
      </c>
      <c r="S48" s="3">
        <f>VLOOKUP(ABS(Q48-S45),Note!$E$1:$F$25,2,FALSE)</f>
        <v>1</v>
      </c>
      <c r="T48" s="3">
        <f>VLOOKUP(ABS(Q48-T45),Note!$E$1:$F$25,2,FALSE)</f>
        <v>0</v>
      </c>
      <c r="U48" s="3">
        <f>VLOOKUP(ABS(Q48-U45),Note!$E$1:$F$25,2,FALSE)</f>
        <v>0</v>
      </c>
      <c r="V48">
        <f t="shared" si="61"/>
        <v>6</v>
      </c>
      <c r="W48" s="3">
        <f>VLOOKUP(ABS(V48-W45),Note!$E$1:$F$25,2,FALSE)</f>
        <v>0</v>
      </c>
      <c r="X48" s="3">
        <f>VLOOKUP(ABS(V48-X45),Note!$E$1:$F$25,2,FALSE)</f>
        <v>0</v>
      </c>
      <c r="Y48" s="3">
        <f>VLOOKUP(ABS(V48-Y45),Note!$E$1:$F$25,2,FALSE)</f>
        <v>0</v>
      </c>
      <c r="Z48" s="3">
        <f>VLOOKUP(ABS(V48-Z45),Note!$E$1:$F$25,2,FALSE)</f>
        <v>0</v>
      </c>
      <c r="AA48">
        <f t="shared" si="62"/>
        <v>6</v>
      </c>
      <c r="AB48" s="3">
        <f>VLOOKUP(ABS(AA48-AB45),Note!$E$1:$F$25,2,FALSE)</f>
        <v>1</v>
      </c>
      <c r="AC48" s="3">
        <f>VLOOKUP(ABS(AA48-AC45),Note!$E$1:$F$25,2,FALSE)</f>
        <v>0</v>
      </c>
      <c r="AD48" s="3">
        <f>VLOOKUP(ABS(AA48-AD45),Note!$E$1:$F$25,2,FALSE)</f>
        <v>0</v>
      </c>
      <c r="AE48" s="3">
        <f>VLOOKUP(ABS(AA48-AE45),Note!$E$1:$F$25,2,FALSE)</f>
        <v>0</v>
      </c>
      <c r="AF48">
        <f t="shared" si="63"/>
        <v>6</v>
      </c>
      <c r="AG48" s="3">
        <f>VLOOKUP(ABS(AF48-AG45),Note!$E$1:$F$25,2,FALSE)</f>
        <v>0</v>
      </c>
      <c r="AH48" s="3">
        <f>VLOOKUP(ABS(AF48-AH45),Note!$E$1:$F$25,2,FALSE)</f>
        <v>0</v>
      </c>
      <c r="AI48" s="3">
        <f>VLOOKUP(ABS(AF48-AI45),Note!$E$1:$F$25,2,FALSE)</f>
        <v>0</v>
      </c>
      <c r="AJ48" s="3">
        <f>VLOOKUP(ABS(AF48-AJ45),Note!$E$1:$F$25,2,FALSE)</f>
        <v>0</v>
      </c>
      <c r="AK48">
        <f t="shared" si="64"/>
        <v>6</v>
      </c>
      <c r="AL48" s="3">
        <f>VLOOKUP(ABS(AK48-AL45),Note!$E$1:$F$25,2,FALSE)</f>
        <v>1</v>
      </c>
      <c r="AM48" s="3">
        <f>VLOOKUP(ABS(AK48-AM45),Note!$E$1:$F$25,2,FALSE)</f>
        <v>0</v>
      </c>
      <c r="AN48" s="3">
        <f>VLOOKUP(ABS(AK48-AN45),Note!$E$1:$F$25,2,FALSE)</f>
        <v>0</v>
      </c>
      <c r="AO48" s="3">
        <f>VLOOKUP(ABS(AK48-AO45),Note!$E$1:$F$25,2,FALSE)</f>
        <v>1</v>
      </c>
      <c r="AP48">
        <f t="shared" si="65"/>
        <v>6</v>
      </c>
      <c r="AQ48" s="3">
        <f>VLOOKUP(ABS(AP48-AQ45),Note!$E$1:$F$25,2,FALSE)</f>
        <v>0</v>
      </c>
      <c r="AR48" s="3">
        <f>VLOOKUP(ABS(AP48-AR45),Note!$E$1:$F$25,2,FALSE)</f>
        <v>0</v>
      </c>
      <c r="AS48" s="3">
        <f>VLOOKUP(ABS(AP48-AS45),Note!$E$1:$F$25,2,FALSE)</f>
        <v>0</v>
      </c>
      <c r="AT48" s="3">
        <f>VLOOKUP(ABS(AP48-AT45),Note!$E$1:$F$25,2,FALSE)</f>
        <v>0</v>
      </c>
      <c r="AU48">
        <f t="shared" si="66"/>
        <v>6</v>
      </c>
      <c r="AV48" s="3">
        <f>VLOOKUP(ABS(AU48-AV45),Note!$E$1:$F$25,2,FALSE)</f>
        <v>0</v>
      </c>
      <c r="AW48" s="3">
        <f>VLOOKUP(ABS(AU48-AW45),Note!$E$1:$F$25,2,FALSE)</f>
        <v>0</v>
      </c>
      <c r="AX48" s="3">
        <f>VLOOKUP(ABS(AU48-AX45),Note!$E$1:$F$25,2,FALSE)</f>
        <v>1</v>
      </c>
      <c r="AY48" s="3">
        <f>VLOOKUP(ABS(AU48-AY45),Note!$E$1:$F$25,2,FALSE)</f>
        <v>1</v>
      </c>
      <c r="AZ48">
        <f t="shared" si="67"/>
        <v>6</v>
      </c>
      <c r="BA48" s="3">
        <f>VLOOKUP(ABS(AZ48-BA45),Note!$E$1:$F$25,2,FALSE)</f>
        <v>0</v>
      </c>
      <c r="BB48" s="3">
        <f>VLOOKUP(ABS(AZ48-BB45),Note!$E$1:$F$25,2,FALSE)</f>
        <v>0</v>
      </c>
      <c r="BC48" s="3">
        <f>VLOOKUP(ABS(AZ48-BC45),Note!$E$1:$F$25,2,FALSE)</f>
        <v>0</v>
      </c>
      <c r="BD48" s="3">
        <f>VLOOKUP(ABS(AZ48-BD45),Note!$E$1:$F$25,2,FALSE)</f>
        <v>0</v>
      </c>
      <c r="BE48">
        <f t="shared" si="68"/>
        <v>6</v>
      </c>
      <c r="BF48" s="3">
        <f>VLOOKUP(ABS(BE48-BF45),Note!$E$1:$F$25,2,FALSE)</f>
        <v>0</v>
      </c>
      <c r="BG48" s="3">
        <f>VLOOKUP(ABS(BE48-BG45),Note!$E$1:$F$25,2,FALSE)</f>
        <v>0</v>
      </c>
      <c r="BH48" s="3">
        <f>VLOOKUP(ABS(BE48-BH45),Note!$E$1:$F$25,2,FALSE)</f>
        <v>1</v>
      </c>
      <c r="BI48" s="3">
        <f>VLOOKUP(ABS(BE48-BI45),Note!$E$1:$F$25,2,FALSE)</f>
        <v>0</v>
      </c>
    </row>
    <row r="49" spans="4:59">
      <c r="D49">
        <f>SUM(C46:C48,D46:D48,E46:E48,F46:F48)</f>
        <v>1</v>
      </c>
      <c r="I49">
        <f>SUM(H46:H48,I46:I48,J46:J48,K46:K48)</f>
        <v>3</v>
      </c>
      <c r="N49">
        <f>SUM(M46:M48,N46:N48,O46:O48,P46:P48)</f>
        <v>1</v>
      </c>
      <c r="S49">
        <f>SUM(R46:R48,S46:S48,T46:T48,U46:U48)</f>
        <v>3</v>
      </c>
      <c r="X49">
        <f>SUM(W46:W48,X46:X48,Y46:Y48,Z46:Z48)</f>
        <v>2</v>
      </c>
      <c r="AC49">
        <f>SUM(AB46:AB48,AC46:AC48,AD46:AD48,AE46:AE48)</f>
        <v>2</v>
      </c>
      <c r="AH49">
        <f>SUM(AG46:AG48,AH46:AH48,AI46:AI48,AJ46:AJ48)</f>
        <v>2</v>
      </c>
      <c r="AM49">
        <f>SUM(AL46:AL48,AM46:AM48,AN46:AN48,AO46:AO48)</f>
        <v>3</v>
      </c>
      <c r="AR49">
        <f>SUM(AQ46:AQ48,AR46:AR48,AS46:AS48,AT46:AT48)</f>
        <v>1</v>
      </c>
      <c r="AW49">
        <f>SUM(AV46:AV48,AW46:AW48,AX46:AX48,AY46:AY48)</f>
        <v>3</v>
      </c>
      <c r="BB49">
        <f>SUM(BA46:BA48,BB46:BB48,BC46:BC48,BD46:BD48)</f>
        <v>1</v>
      </c>
      <c r="BG49">
        <f>SUM(BF46:BF48,BG46:BG48,BH46:BH48,BI46:BI48)</f>
        <v>2</v>
      </c>
    </row>
    <row r="50" spans="22:51"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2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</sheetData>
  <pageMargins left="0.699305555555556" right="0.699305555555556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I52"/>
  <sheetViews>
    <sheetView zoomScale="85" zoomScaleNormal="85" topLeftCell="A7" workbookViewId="0">
      <selection activeCell="AD40" sqref="AD40"/>
    </sheetView>
  </sheetViews>
  <sheetFormatPr defaultColWidth="9" defaultRowHeight="19.5"/>
  <cols>
    <col min="1" max="61" width="2.88888888888889" customWidth="1"/>
  </cols>
  <sheetData>
    <row r="1" spans="1:61">
      <c r="A1" s="1" t="str">
        <f>D7&amp;I7&amp;N7&amp;S7&amp;X7&amp;AC7&amp;AH7&amp;AM7&amp;AR7&amp;AW7&amp;BB7&amp;BG7</f>
        <v>222222222222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404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</row>
    <row r="2" spans="3:61">
      <c r="C2" t="s">
        <v>0</v>
      </c>
      <c r="D2" t="s">
        <v>5</v>
      </c>
      <c r="E2" t="s">
        <v>8</v>
      </c>
      <c r="F2" t="s">
        <v>12</v>
      </c>
      <c r="H2" t="s">
        <v>39</v>
      </c>
      <c r="I2" t="s">
        <v>6</v>
      </c>
      <c r="J2" t="s">
        <v>50</v>
      </c>
      <c r="K2" t="s">
        <v>0</v>
      </c>
      <c r="M2" t="s">
        <v>3</v>
      </c>
      <c r="N2" t="s">
        <v>45</v>
      </c>
      <c r="O2" t="s">
        <v>10</v>
      </c>
      <c r="P2" t="s">
        <v>38</v>
      </c>
      <c r="R2" t="s">
        <v>42</v>
      </c>
      <c r="S2" t="s">
        <v>8</v>
      </c>
      <c r="T2" t="s">
        <v>11</v>
      </c>
      <c r="U2" t="s">
        <v>3</v>
      </c>
      <c r="W2" t="s">
        <v>5</v>
      </c>
      <c r="X2" t="s">
        <v>49</v>
      </c>
      <c r="Y2" t="s">
        <v>12</v>
      </c>
      <c r="Z2" t="s">
        <v>41</v>
      </c>
      <c r="AB2" t="s">
        <v>6</v>
      </c>
      <c r="AC2" t="s">
        <v>10</v>
      </c>
      <c r="AD2" t="s">
        <v>0</v>
      </c>
      <c r="AE2" t="s">
        <v>5</v>
      </c>
      <c r="AG2" t="s">
        <v>45</v>
      </c>
      <c r="AH2" t="s">
        <v>52</v>
      </c>
      <c r="AI2" t="s">
        <v>38</v>
      </c>
      <c r="AJ2" t="s">
        <v>48</v>
      </c>
      <c r="AL2" t="s">
        <v>8</v>
      </c>
      <c r="AM2" t="s">
        <v>12</v>
      </c>
      <c r="AN2" t="s">
        <v>3</v>
      </c>
      <c r="AO2" t="s">
        <v>45</v>
      </c>
      <c r="AQ2" t="s">
        <v>50</v>
      </c>
      <c r="AR2" t="s">
        <v>0</v>
      </c>
      <c r="AS2" t="s">
        <v>42</v>
      </c>
      <c r="AT2" t="s">
        <v>8</v>
      </c>
      <c r="AV2" t="s">
        <v>10</v>
      </c>
      <c r="AW2" t="s">
        <v>38</v>
      </c>
      <c r="AX2" t="s">
        <v>5</v>
      </c>
      <c r="AY2" t="s">
        <v>49</v>
      </c>
      <c r="BA2" t="s">
        <v>11</v>
      </c>
      <c r="BB2" t="s">
        <v>3</v>
      </c>
      <c r="BC2" t="s">
        <v>6</v>
      </c>
      <c r="BD2" t="s">
        <v>10</v>
      </c>
      <c r="BF2" t="s">
        <v>12</v>
      </c>
      <c r="BG2" t="s">
        <v>41</v>
      </c>
      <c r="BH2" t="s">
        <v>45</v>
      </c>
      <c r="BI2" t="s">
        <v>52</v>
      </c>
    </row>
    <row r="3" spans="3:61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F3">
        <f>VLOOKUP(F2,Note!$A$1:$B$26,2,FALSE)</f>
        <v>11</v>
      </c>
      <c r="H3">
        <f>VLOOKUP(H2,Note!$A$1:$B$26,2,FALSE)</f>
        <v>1</v>
      </c>
      <c r="I3">
        <f>VLOOKUP(I2,Note!$A$1:$B$26,2,FALSE)</f>
        <v>5</v>
      </c>
      <c r="J3">
        <f>VLOOKUP(J2,Note!$A$1:$B$26,2,FALSE)</f>
        <v>8</v>
      </c>
      <c r="K3">
        <f>VLOOKUP(K2,Note!$A$1:$B$26,2,FALSE)</f>
        <v>0</v>
      </c>
      <c r="M3">
        <f>VLOOKUP(M2,Note!$A$1:$B$26,2,FALSE)</f>
        <v>2</v>
      </c>
      <c r="N3">
        <f>VLOOKUP(N2,Note!$A$1:$B$26,2,FALSE)</f>
        <v>6</v>
      </c>
      <c r="O3">
        <f>VLOOKUP(O2,Note!$A$1:$B$26,2,FALSE)</f>
        <v>9</v>
      </c>
      <c r="P3">
        <f>VLOOKUP(P2,Note!$A$1:$B$26,2,FALSE)</f>
        <v>1</v>
      </c>
      <c r="R3">
        <f>VLOOKUP(R2,Note!$A$1:$B$26,2,FALSE)</f>
        <v>3</v>
      </c>
      <c r="S3">
        <f>VLOOKUP(S2,Note!$A$1:$B$26,2,FALSE)</f>
        <v>7</v>
      </c>
      <c r="T3">
        <f>VLOOKUP(T2,Note!$A$1:$B$26,2,FALSE)</f>
        <v>10</v>
      </c>
      <c r="U3">
        <f>VLOOKUP(U2,Note!$A$1:$B$26,2,FALSE)</f>
        <v>2</v>
      </c>
      <c r="W3">
        <f>VLOOKUP(W2,Note!$A$1:$B$26,2,FALSE)</f>
        <v>4</v>
      </c>
      <c r="X3">
        <f>VLOOKUP(X2,Note!$A$1:$B$26,2,FALSE)</f>
        <v>8</v>
      </c>
      <c r="Y3">
        <f>VLOOKUP(Y2,Note!$A$1:$B$26,2,FALSE)</f>
        <v>11</v>
      </c>
      <c r="Z3">
        <f>VLOOKUP(Z2,Note!$A$1:$B$26,2,FALSE)</f>
        <v>3</v>
      </c>
      <c r="AB3">
        <f>VLOOKUP(AB2,Note!$A$1:$B$26,2,FALSE)</f>
        <v>5</v>
      </c>
      <c r="AC3">
        <f>VLOOKUP(AC2,Note!$A$1:$B$26,2,FALSE)</f>
        <v>9</v>
      </c>
      <c r="AD3">
        <f>VLOOKUP(AD2,Note!$A$1:$B$26,2,FALSE)</f>
        <v>0</v>
      </c>
      <c r="AE3">
        <f>VLOOKUP(AE2,Note!$A$1:$B$26,2,FALSE)</f>
        <v>4</v>
      </c>
      <c r="AG3">
        <f>VLOOKUP(AG2,Note!$A$1:$B$26,2,FALSE)</f>
        <v>6</v>
      </c>
      <c r="AH3">
        <f>VLOOKUP(AH2,Note!$A$1:$B$26,2,FALSE)</f>
        <v>10</v>
      </c>
      <c r="AI3">
        <f>VLOOKUP(AI2,Note!$A$1:$B$26,2,FALSE)</f>
        <v>1</v>
      </c>
      <c r="AJ3">
        <f>VLOOKUP(AJ2,Note!$A$1:$B$26,2,FALSE)</f>
        <v>5</v>
      </c>
      <c r="AL3">
        <f>VLOOKUP(AL2,Note!$A$1:$B$26,2,FALSE)</f>
        <v>7</v>
      </c>
      <c r="AM3">
        <f>VLOOKUP(AM2,Note!$A$1:$B$26,2,FALSE)</f>
        <v>11</v>
      </c>
      <c r="AN3">
        <f>VLOOKUP(AN2,Note!$A$1:$B$26,2,FALSE)</f>
        <v>2</v>
      </c>
      <c r="AO3">
        <f>VLOOKUP(AO2,Note!$A$1:$B$26,2,FALSE)</f>
        <v>6</v>
      </c>
      <c r="AQ3">
        <f>VLOOKUP(AQ2,Note!$A$1:$B$26,2,FALSE)</f>
        <v>8</v>
      </c>
      <c r="AR3">
        <f>VLOOKUP(AR2,Note!$A$1:$B$26,2,FALSE)</f>
        <v>0</v>
      </c>
      <c r="AS3">
        <f>VLOOKUP(AS2,Note!$A$1:$B$26,2,FALSE)</f>
        <v>3</v>
      </c>
      <c r="AT3">
        <f>VLOOKUP(AT2,Note!$A$1:$B$26,2,FALSE)</f>
        <v>7</v>
      </c>
      <c r="AV3">
        <f>VLOOKUP(AV2,Note!$A$1:$B$26,2,FALSE)</f>
        <v>9</v>
      </c>
      <c r="AW3">
        <f>VLOOKUP(AW2,Note!$A$1:$B$26,2,FALSE)</f>
        <v>1</v>
      </c>
      <c r="AX3">
        <f>VLOOKUP(AX2,Note!$A$1:$B$26,2,FALSE)</f>
        <v>4</v>
      </c>
      <c r="AY3">
        <f>VLOOKUP(AY2,Note!$A$1:$B$26,2,FALSE)</f>
        <v>8</v>
      </c>
      <c r="BA3">
        <f>VLOOKUP(BA2,Note!$A$1:$B$26,2,FALSE)</f>
        <v>10</v>
      </c>
      <c r="BB3">
        <f>VLOOKUP(BB2,Note!$A$1:$B$26,2,FALSE)</f>
        <v>2</v>
      </c>
      <c r="BC3">
        <f>VLOOKUP(BC2,Note!$A$1:$B$26,2,FALSE)</f>
        <v>5</v>
      </c>
      <c r="BD3">
        <f>VLOOKUP(BD2,Note!$A$1:$B$26,2,FALSE)</f>
        <v>9</v>
      </c>
      <c r="BF3">
        <f>VLOOKUP(BF2,Note!$A$1:$B$26,2,FALSE)</f>
        <v>11</v>
      </c>
      <c r="BG3">
        <f>VLOOKUP(BG2,Note!$A$1:$B$26,2,FALSE)</f>
        <v>3</v>
      </c>
      <c r="BH3">
        <f>VLOOKUP(BH2,Note!$A$1:$B$26,2,FALSE)</f>
        <v>6</v>
      </c>
      <c r="BI3">
        <f>VLOOKUP(BI2,Note!$A$1:$B$26,2,FALSE)</f>
        <v>10</v>
      </c>
    </row>
    <row r="4" spans="1:61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 s="3">
        <f>VLOOKUP(ABS(B4-F3),Note!$E$1:$F$25,2,FALSE)</f>
        <v>1</v>
      </c>
      <c r="G4">
        <f t="shared" ref="G4:G6" si="0">B4</f>
        <v>0</v>
      </c>
      <c r="H4" s="3">
        <f>VLOOKUP(ABS(G4-H3),Note!$E$1:$F$25,2,FALSE)</f>
        <v>1</v>
      </c>
      <c r="I4" s="3">
        <f>VLOOKUP(ABS(G4-I3),Note!$E$1:$F$25,2,FALSE)</f>
        <v>0</v>
      </c>
      <c r="J4" s="3">
        <f>VLOOKUP(ABS(G4-J3),Note!$E$1:$F$25,2,FALSE)</f>
        <v>0</v>
      </c>
      <c r="K4" s="3">
        <f>VLOOKUP(ABS(G4-K3),Note!$E$1:$F$25,2,FALSE)</f>
        <v>0</v>
      </c>
      <c r="L4">
        <f t="shared" ref="L4:L6" si="1">G4</f>
        <v>0</v>
      </c>
      <c r="M4" s="3">
        <f>VLOOKUP(ABS(L4-M3),Note!$E$1:$F$25,2,FALSE)</f>
        <v>0</v>
      </c>
      <c r="N4" s="3">
        <f>VLOOKUP(ABS(L4-N3),Note!$E$1:$F$25,2,FALSE)</f>
        <v>0</v>
      </c>
      <c r="O4" s="3">
        <f>VLOOKUP(ABS(L4-O3),Note!$E$1:$F$25,2,FALSE)</f>
        <v>0</v>
      </c>
      <c r="P4" s="3">
        <f>VLOOKUP(ABS(L4-P3),Note!$E$1:$F$25,2,FALSE)</f>
        <v>1</v>
      </c>
      <c r="Q4">
        <f t="shared" ref="Q4:Q6" si="2">L4</f>
        <v>0</v>
      </c>
      <c r="R4" s="3">
        <f>VLOOKUP(ABS(Q4-R3),Note!$E$1:$F$25,2,FALSE)</f>
        <v>0</v>
      </c>
      <c r="S4" s="3">
        <f>VLOOKUP(ABS(Q4-S3),Note!$E$1:$F$25,2,FALSE)</f>
        <v>0</v>
      </c>
      <c r="T4" s="3">
        <f>VLOOKUP(ABS(Q4-T3),Note!$E$1:$F$25,2,FALSE)</f>
        <v>0</v>
      </c>
      <c r="U4" s="3">
        <f>VLOOKUP(ABS(Q4-U3),Note!$E$1:$F$25,2,FALSE)</f>
        <v>0</v>
      </c>
      <c r="V4">
        <f t="shared" ref="V4:V6" si="3">Q4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1</v>
      </c>
      <c r="Z4" s="3">
        <f>VLOOKUP(ABS(V4-Z3),Note!$E$1:$F$25,2,FALSE)</f>
        <v>0</v>
      </c>
      <c r="AA4">
        <f t="shared" ref="AA4:AA6" si="4">V4</f>
        <v>0</v>
      </c>
      <c r="AB4" s="3">
        <f>VLOOKUP(ABS(AA4-AB3),Note!$E$1:$F$25,2,FALSE)</f>
        <v>0</v>
      </c>
      <c r="AC4" s="3">
        <f>VLOOKUP(ABS(AA4-AC3),Note!$E$1:$F$25,2,FALSE)</f>
        <v>0</v>
      </c>
      <c r="AD4" s="3">
        <f>VLOOKUP(ABS(AA4-AD3),Note!$E$1:$F$25,2,FALSE)</f>
        <v>0</v>
      </c>
      <c r="AE4" s="3">
        <f>VLOOKUP(ABS(AA4-AE3),Note!$E$1:$F$25,2,FALSE)</f>
        <v>0</v>
      </c>
      <c r="AF4">
        <f t="shared" ref="AF4:AF6" si="5">AA4</f>
        <v>0</v>
      </c>
      <c r="AG4" s="3">
        <f>VLOOKUP(ABS(AF4-AG3),Note!$E$1:$F$25,2,FALSE)</f>
        <v>0</v>
      </c>
      <c r="AH4" s="3">
        <f>VLOOKUP(ABS(AF4-AH3),Note!$E$1:$F$25,2,FALSE)</f>
        <v>0</v>
      </c>
      <c r="AI4" s="3">
        <f>VLOOKUP(ABS(AF4-AI3),Note!$E$1:$F$25,2,FALSE)</f>
        <v>1</v>
      </c>
      <c r="AJ4" s="3">
        <f>VLOOKUP(ABS(AF4-AJ3),Note!$E$1:$F$25,2,FALSE)</f>
        <v>0</v>
      </c>
      <c r="AK4">
        <f t="shared" ref="AK4:AK6" si="6">AF4</f>
        <v>0</v>
      </c>
      <c r="AL4" s="3">
        <f>VLOOKUP(ABS(AK4-AL3),Note!$E$1:$F$25,2,FALSE)</f>
        <v>0</v>
      </c>
      <c r="AM4" s="3">
        <f>VLOOKUP(ABS(AK4-AM3),Note!$E$1:$F$25,2,FALSE)</f>
        <v>1</v>
      </c>
      <c r="AN4" s="3">
        <f>VLOOKUP(ABS(AK4-AN3),Note!$E$1:$F$25,2,FALSE)</f>
        <v>0</v>
      </c>
      <c r="AO4" s="3">
        <f>VLOOKUP(ABS(AK4-AO3),Note!$E$1:$F$25,2,FALSE)</f>
        <v>0</v>
      </c>
      <c r="AP4">
        <f t="shared" ref="AP4:AP6" si="7">AK4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 s="3">
        <f>VLOOKUP(ABS(AP4-AT3),Note!$E$1:$F$25,2,FALSE)</f>
        <v>0</v>
      </c>
      <c r="AU4">
        <f t="shared" ref="AU4:AU6" si="8">AP4</f>
        <v>0</v>
      </c>
      <c r="AV4" s="3">
        <f>VLOOKUP(ABS(AU4-AV3),Note!$E$1:$F$25,2,FALSE)</f>
        <v>0</v>
      </c>
      <c r="AW4" s="3">
        <f>VLOOKUP(ABS(AU4-AW3),Note!$E$1:$F$25,2,FALSE)</f>
        <v>1</v>
      </c>
      <c r="AX4" s="3">
        <f>VLOOKUP(ABS(AU4-AX3),Note!$E$1:$F$25,2,FALSE)</f>
        <v>0</v>
      </c>
      <c r="AY4" s="3">
        <f>VLOOKUP(ABS(AU4-AY3),Note!$E$1:$F$25,2,FALSE)</f>
        <v>0</v>
      </c>
      <c r="AZ4">
        <f t="shared" ref="AZ4:AZ6" si="9">AU4</f>
        <v>0</v>
      </c>
      <c r="BA4" s="3">
        <f>VLOOKUP(ABS(AZ4-BA3),Note!$E$1:$F$25,2,FALSE)</f>
        <v>0</v>
      </c>
      <c r="BB4" s="3">
        <f>VLOOKUP(ABS(AZ4-BB3),Note!$E$1:$F$25,2,FALSE)</f>
        <v>0</v>
      </c>
      <c r="BC4" s="3">
        <f>VLOOKUP(ABS(AZ4-BC3),Note!$E$1:$F$25,2,FALSE)</f>
        <v>0</v>
      </c>
      <c r="BD4" s="3">
        <f>VLOOKUP(ABS(AZ4-BD3),Note!$E$1:$F$25,2,FALSE)</f>
        <v>0</v>
      </c>
      <c r="BE4">
        <f t="shared" ref="BE4:BE6" si="10">AZ4</f>
        <v>0</v>
      </c>
      <c r="BF4" s="3">
        <f>VLOOKUP(ABS(BE4-BF3),Note!$E$1:$F$25,2,FALSE)</f>
        <v>1</v>
      </c>
      <c r="BG4" s="3">
        <f>VLOOKUP(ABS(BE4-BG3),Note!$E$1:$F$25,2,FALSE)</f>
        <v>0</v>
      </c>
      <c r="BH4" s="3">
        <f>VLOOKUP(ABS(BE4-BH3),Note!$E$1:$F$25,2,FALSE)</f>
        <v>0</v>
      </c>
      <c r="BI4" s="3">
        <f>VLOOKUP(ABS(BE4-BI3),Note!$E$1:$F$25,2,FALSE)</f>
        <v>0</v>
      </c>
    </row>
    <row r="5" spans="1:61">
      <c r="A5" t="str">
        <f>VLOOKUP(まとめ3!$A$1&amp;"aug",Chords!$A$2:$D$188,2,FALSE)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 s="3">
        <f>VLOOKUP(ABS(B5-F3),Note!$E$1:$F$25,2,FALSE)</f>
        <v>0</v>
      </c>
      <c r="G5">
        <f t="shared" si="0"/>
        <v>4</v>
      </c>
      <c r="H5" s="3">
        <f>VLOOKUP(ABS(G5-H3),Note!$E$1:$F$25,2,FALSE)</f>
        <v>0</v>
      </c>
      <c r="I5" s="3">
        <f>VLOOKUP(ABS(G5-I3),Note!$E$1:$F$25,2,FALSE)</f>
        <v>1</v>
      </c>
      <c r="J5" s="3">
        <f>VLOOKUP(ABS(G5-J3),Note!$E$1:$F$25,2,FALSE)</f>
        <v>0</v>
      </c>
      <c r="K5" s="3">
        <f>VLOOKUP(ABS(G5-K3),Note!$E$1:$F$25,2,FALSE)</f>
        <v>0</v>
      </c>
      <c r="L5">
        <f t="shared" si="1"/>
        <v>4</v>
      </c>
      <c r="M5" s="3">
        <f>VLOOKUP(ABS(L5-M3),Note!$E$1:$F$25,2,FALSE)</f>
        <v>0</v>
      </c>
      <c r="N5" s="3">
        <f>VLOOKUP(ABS(L5-N3),Note!$E$1:$F$25,2,FALSE)</f>
        <v>0</v>
      </c>
      <c r="O5" s="3">
        <f>VLOOKUP(ABS(L5-O3),Note!$E$1:$F$25,2,FALSE)</f>
        <v>0</v>
      </c>
      <c r="P5" s="3">
        <f>VLOOKUP(ABS(L5-P3),Note!$E$1:$F$25,2,FALSE)</f>
        <v>0</v>
      </c>
      <c r="Q5">
        <f t="shared" si="2"/>
        <v>4</v>
      </c>
      <c r="R5" s="3">
        <f>VLOOKUP(ABS(Q5-R3),Note!$E$1:$F$25,2,FALSE)</f>
        <v>1</v>
      </c>
      <c r="S5" s="3">
        <f>VLOOKUP(ABS(Q5-S3),Note!$E$1:$F$25,2,FALSE)</f>
        <v>0</v>
      </c>
      <c r="T5" s="3">
        <f>VLOOKUP(ABS(Q5-T3),Note!$E$1:$F$25,2,FALSE)</f>
        <v>0</v>
      </c>
      <c r="U5" s="3">
        <f>VLOOKUP(ABS(Q5-U3),Note!$E$1:$F$25,2,FALSE)</f>
        <v>0</v>
      </c>
      <c r="V5">
        <f t="shared" si="3"/>
        <v>4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 s="3">
        <f>VLOOKUP(ABS(V5-Z3),Note!$E$1:$F$25,2,FALSE)</f>
        <v>1</v>
      </c>
      <c r="AA5">
        <f t="shared" si="4"/>
        <v>4</v>
      </c>
      <c r="AB5" s="3">
        <f>VLOOKUP(ABS(AA5-AB3),Note!$E$1:$F$25,2,FALSE)</f>
        <v>1</v>
      </c>
      <c r="AC5" s="3">
        <f>VLOOKUP(ABS(AA5-AC3),Note!$E$1:$F$25,2,FALSE)</f>
        <v>0</v>
      </c>
      <c r="AD5" s="3">
        <f>VLOOKUP(ABS(AA5-AD3),Note!$E$1:$F$25,2,FALSE)</f>
        <v>0</v>
      </c>
      <c r="AE5" s="3">
        <f>VLOOKUP(ABS(AA5-AE3),Note!$E$1:$F$25,2,FALSE)</f>
        <v>0</v>
      </c>
      <c r="AF5">
        <f t="shared" si="5"/>
        <v>4</v>
      </c>
      <c r="AG5" s="3">
        <f>VLOOKUP(ABS(AF5-AG3),Note!$E$1:$F$25,2,FALSE)</f>
        <v>0</v>
      </c>
      <c r="AH5" s="3">
        <f>VLOOKUP(ABS(AF5-AH3),Note!$E$1:$F$25,2,FALSE)</f>
        <v>0</v>
      </c>
      <c r="AI5" s="3">
        <f>VLOOKUP(ABS(AF5-AI3),Note!$E$1:$F$25,2,FALSE)</f>
        <v>0</v>
      </c>
      <c r="AJ5" s="3">
        <f>VLOOKUP(ABS(AF5-AJ3),Note!$E$1:$F$25,2,FALSE)</f>
        <v>1</v>
      </c>
      <c r="AK5">
        <f t="shared" si="6"/>
        <v>4</v>
      </c>
      <c r="AL5" s="3">
        <f>VLOOKUP(ABS(AK5-AL3),Note!$E$1:$F$25,2,FALSE)</f>
        <v>0</v>
      </c>
      <c r="AM5" s="3">
        <f>VLOOKUP(ABS(AK5-AM3),Note!$E$1:$F$25,2,FALSE)</f>
        <v>0</v>
      </c>
      <c r="AN5" s="3">
        <f>VLOOKUP(ABS(AK5-AN3),Note!$E$1:$F$25,2,FALSE)</f>
        <v>0</v>
      </c>
      <c r="AO5" s="3">
        <f>VLOOKUP(ABS(AK5-AO3),Note!$E$1:$F$25,2,FALSE)</f>
        <v>0</v>
      </c>
      <c r="AP5">
        <f t="shared" si="7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 s="3">
        <f>VLOOKUP(ABS(AP5-AT3),Note!$E$1:$F$25,2,FALSE)</f>
        <v>0</v>
      </c>
      <c r="AU5">
        <f t="shared" si="8"/>
        <v>4</v>
      </c>
      <c r="AV5" s="3">
        <f>VLOOKUP(ABS(AU5-AV3),Note!$E$1:$F$25,2,FALSE)</f>
        <v>0</v>
      </c>
      <c r="AW5" s="3">
        <f>VLOOKUP(ABS(AU5-AW3),Note!$E$1:$F$25,2,FALSE)</f>
        <v>0</v>
      </c>
      <c r="AX5" s="3">
        <f>VLOOKUP(ABS(AU5-AX3),Note!$E$1:$F$25,2,FALSE)</f>
        <v>0</v>
      </c>
      <c r="AY5" s="3">
        <f>VLOOKUP(ABS(AU5-AY3),Note!$E$1:$F$25,2,FALSE)</f>
        <v>0</v>
      </c>
      <c r="AZ5">
        <f t="shared" si="9"/>
        <v>4</v>
      </c>
      <c r="BA5" s="3">
        <f>VLOOKUP(ABS(AZ5-BA3),Note!$E$1:$F$25,2,FALSE)</f>
        <v>0</v>
      </c>
      <c r="BB5" s="3">
        <f>VLOOKUP(ABS(AZ5-BB3),Note!$E$1:$F$25,2,FALSE)</f>
        <v>0</v>
      </c>
      <c r="BC5" s="3">
        <f>VLOOKUP(ABS(AZ5-BC3),Note!$E$1:$F$25,2,FALSE)</f>
        <v>1</v>
      </c>
      <c r="BD5" s="3">
        <f>VLOOKUP(ABS(AZ5-BD3),Note!$E$1:$F$25,2,FALSE)</f>
        <v>0</v>
      </c>
      <c r="BE5">
        <f t="shared" si="10"/>
        <v>4</v>
      </c>
      <c r="BF5" s="3">
        <f>VLOOKUP(ABS(BE5-BF3),Note!$E$1:$F$25,2,FALSE)</f>
        <v>0</v>
      </c>
      <c r="BG5" s="3">
        <f>VLOOKUP(ABS(BE5-BG3),Note!$E$1:$F$25,2,FALSE)</f>
        <v>1</v>
      </c>
      <c r="BH5" s="3">
        <f>VLOOKUP(ABS(BE5-BH3),Note!$E$1:$F$25,2,FALSE)</f>
        <v>0</v>
      </c>
      <c r="BI5" s="3">
        <f>VLOOKUP(ABS(BE5-BI3),Note!$E$1:$F$25,2,FALSE)</f>
        <v>0</v>
      </c>
    </row>
    <row r="6" spans="1:61">
      <c r="A6" t="str">
        <f>VLOOKUP(まとめ3!$A$1&amp;"aug",Chords!$A$2:$D$188,3,FALSE)</f>
        <v>G#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 s="3">
        <f>VLOOKUP(ABS(B6-F3),Note!$E$1:$F$25,2,FALSE)</f>
        <v>0</v>
      </c>
      <c r="G6">
        <f t="shared" si="0"/>
        <v>8</v>
      </c>
      <c r="H6" s="3">
        <f>VLOOKUP(ABS(G6-H3),Note!$E$1:$F$25,2,FALSE)</f>
        <v>0</v>
      </c>
      <c r="I6" s="3">
        <f>VLOOKUP(ABS(G6-I3),Note!$E$1:$F$25,2,FALSE)</f>
        <v>0</v>
      </c>
      <c r="J6" s="3">
        <f>VLOOKUP(ABS(G6-J3),Note!$E$1:$F$25,2,FALSE)</f>
        <v>0</v>
      </c>
      <c r="K6" s="3">
        <f>VLOOKUP(ABS(G6-K3),Note!$E$1:$F$25,2,FALSE)</f>
        <v>0</v>
      </c>
      <c r="L6">
        <f t="shared" si="1"/>
        <v>8</v>
      </c>
      <c r="M6" s="3">
        <f>VLOOKUP(ABS(L6-M3),Note!$E$1:$F$25,2,FALSE)</f>
        <v>0</v>
      </c>
      <c r="N6" s="3">
        <f>VLOOKUP(ABS(L6-N3),Note!$E$1:$F$25,2,FALSE)</f>
        <v>0</v>
      </c>
      <c r="O6" s="3">
        <f>VLOOKUP(ABS(L6-O3),Note!$E$1:$F$25,2,FALSE)</f>
        <v>1</v>
      </c>
      <c r="P6" s="3">
        <f>VLOOKUP(ABS(L6-P3),Note!$E$1:$F$25,2,FALSE)</f>
        <v>0</v>
      </c>
      <c r="Q6">
        <f t="shared" si="2"/>
        <v>8</v>
      </c>
      <c r="R6" s="3">
        <f>VLOOKUP(ABS(Q6-R3),Note!$E$1:$F$25,2,FALSE)</f>
        <v>0</v>
      </c>
      <c r="S6" s="3">
        <f>VLOOKUP(ABS(Q6-S3),Note!$E$1:$F$25,2,FALSE)</f>
        <v>1</v>
      </c>
      <c r="T6" s="3">
        <f>VLOOKUP(ABS(Q6-T3),Note!$E$1:$F$25,2,FALSE)</f>
        <v>0</v>
      </c>
      <c r="U6" s="3">
        <f>VLOOKUP(ABS(Q6-U3),Note!$E$1:$F$25,2,FALSE)</f>
        <v>0</v>
      </c>
      <c r="V6">
        <f t="shared" si="3"/>
        <v>8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 s="3">
        <f>VLOOKUP(ABS(V6-Z3),Note!$E$1:$F$25,2,FALSE)</f>
        <v>0</v>
      </c>
      <c r="AA6">
        <f t="shared" si="4"/>
        <v>8</v>
      </c>
      <c r="AB6" s="3">
        <f>VLOOKUP(ABS(AA6-AB3),Note!$E$1:$F$25,2,FALSE)</f>
        <v>0</v>
      </c>
      <c r="AC6" s="3">
        <f>VLOOKUP(ABS(AA6-AC3),Note!$E$1:$F$25,2,FALSE)</f>
        <v>1</v>
      </c>
      <c r="AD6" s="3">
        <f>VLOOKUP(ABS(AA6-AD3),Note!$E$1:$F$25,2,FALSE)</f>
        <v>0</v>
      </c>
      <c r="AE6" s="3">
        <f>VLOOKUP(ABS(AA6-AE3),Note!$E$1:$F$25,2,FALSE)</f>
        <v>0</v>
      </c>
      <c r="AF6">
        <f t="shared" si="5"/>
        <v>8</v>
      </c>
      <c r="AG6" s="3">
        <f>VLOOKUP(ABS(AF6-AG3),Note!$E$1:$F$25,2,FALSE)</f>
        <v>0</v>
      </c>
      <c r="AH6" s="3">
        <f>VLOOKUP(ABS(AF6-AH3),Note!$E$1:$F$25,2,FALSE)</f>
        <v>0</v>
      </c>
      <c r="AI6" s="3">
        <f>VLOOKUP(ABS(AF6-AI3),Note!$E$1:$F$25,2,FALSE)</f>
        <v>0</v>
      </c>
      <c r="AJ6" s="3">
        <f>VLOOKUP(ABS(AF6-AJ3),Note!$E$1:$F$25,2,FALSE)</f>
        <v>0</v>
      </c>
      <c r="AK6">
        <f t="shared" si="6"/>
        <v>8</v>
      </c>
      <c r="AL6" s="3">
        <f>VLOOKUP(ABS(AK6-AL3),Note!$E$1:$F$25,2,FALSE)</f>
        <v>1</v>
      </c>
      <c r="AM6" s="3">
        <f>VLOOKUP(ABS(AK6-AM3),Note!$E$1:$F$25,2,FALSE)</f>
        <v>0</v>
      </c>
      <c r="AN6" s="3">
        <f>VLOOKUP(ABS(AK6-AN3),Note!$E$1:$F$25,2,FALSE)</f>
        <v>0</v>
      </c>
      <c r="AO6" s="3">
        <f>VLOOKUP(ABS(AK6-AO3),Note!$E$1:$F$25,2,FALSE)</f>
        <v>0</v>
      </c>
      <c r="AP6">
        <f t="shared" si="7"/>
        <v>8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 s="3">
        <f>VLOOKUP(ABS(AP6-AT3),Note!$E$1:$F$25,2,FALSE)</f>
        <v>1</v>
      </c>
      <c r="AU6">
        <f t="shared" si="8"/>
        <v>8</v>
      </c>
      <c r="AV6" s="3">
        <f>VLOOKUP(ABS(AU6-AV3),Note!$E$1:$F$25,2,FALSE)</f>
        <v>1</v>
      </c>
      <c r="AW6" s="3">
        <f>VLOOKUP(ABS(AU6-AW3),Note!$E$1:$F$25,2,FALSE)</f>
        <v>0</v>
      </c>
      <c r="AX6" s="3">
        <f>VLOOKUP(ABS(AU6-AX3),Note!$E$1:$F$25,2,FALSE)</f>
        <v>0</v>
      </c>
      <c r="AY6" s="3">
        <f>VLOOKUP(ABS(AU6-AY3),Note!$E$1:$F$25,2,FALSE)</f>
        <v>0</v>
      </c>
      <c r="AZ6">
        <f t="shared" si="9"/>
        <v>8</v>
      </c>
      <c r="BA6" s="3">
        <f>VLOOKUP(ABS(AZ6-BA3),Note!$E$1:$F$25,2,FALSE)</f>
        <v>0</v>
      </c>
      <c r="BB6" s="3">
        <f>VLOOKUP(ABS(AZ6-BB3),Note!$E$1:$F$25,2,FALSE)</f>
        <v>0</v>
      </c>
      <c r="BC6" s="3">
        <f>VLOOKUP(ABS(AZ6-BC3),Note!$E$1:$F$25,2,FALSE)</f>
        <v>0</v>
      </c>
      <c r="BD6" s="3">
        <f>VLOOKUP(ABS(AZ6-BD3),Note!$E$1:$F$25,2,FALSE)</f>
        <v>1</v>
      </c>
      <c r="BE6">
        <f t="shared" si="10"/>
        <v>8</v>
      </c>
      <c r="BF6" s="3">
        <f>VLOOKUP(ABS(BE6-BF3),Note!$E$1:$F$25,2,FALSE)</f>
        <v>0</v>
      </c>
      <c r="BG6" s="3">
        <f>VLOOKUP(ABS(BE6-BG3),Note!$E$1:$F$25,2,FALSE)</f>
        <v>0</v>
      </c>
      <c r="BH6" s="3">
        <f>VLOOKUP(ABS(BE6-BH3),Note!$E$1:$F$25,2,FALSE)</f>
        <v>0</v>
      </c>
      <c r="BI6" s="3">
        <f>VLOOKUP(ABS(BE6-BI3),Note!$E$1:$F$25,2,FALSE)</f>
        <v>0</v>
      </c>
    </row>
    <row r="7" spans="4:59">
      <c r="D7">
        <f>SUM(C4:C6,D4:D6,E4:E6,F4:F6)</f>
        <v>2</v>
      </c>
      <c r="I7">
        <f>SUM(H4:H6,I4:I6,J4:J6,K4:K6)</f>
        <v>2</v>
      </c>
      <c r="N7">
        <f>SUM(M4:M6,N4:N6,O4:O6,P4:P6)</f>
        <v>2</v>
      </c>
      <c r="S7">
        <f>SUM(R4:R6,S4:S6,T4:T6,U4:U6)</f>
        <v>2</v>
      </c>
      <c r="X7">
        <f>SUM(W4:W6,X4:X6,Y4:Y6,Z4:Z6)</f>
        <v>2</v>
      </c>
      <c r="AC7">
        <f>SUM(AB4:AB6,AC4:AC6,AD4:AD6,AE4:AE6)</f>
        <v>2</v>
      </c>
      <c r="AH7">
        <f>SUM(AG4:AG6,AH4:AH6,AI4:AI6,AJ4:AJ6)</f>
        <v>2</v>
      </c>
      <c r="AM7">
        <f>SUM(AL4:AL6,AM4:AM6,AN4:AN6,AO4:AO6)</f>
        <v>2</v>
      </c>
      <c r="AR7">
        <f>SUM(AQ4:AQ6,AR4:AR6,AS4:AS6,AT4:AT6)</f>
        <v>2</v>
      </c>
      <c r="AW7">
        <f>SUM(AV4:AV6,AW4:AW6,AX4:AX6,AY4:AY6)</f>
        <v>2</v>
      </c>
      <c r="BB7">
        <f>SUM(BA4:BA6,BB4:BB6,BC4:BC6,BD4:BD6)</f>
        <v>2</v>
      </c>
      <c r="BG7">
        <f>SUM(BF4:BF6,BG4:BG6,BH4:BH6,BI4:BI6)</f>
        <v>2</v>
      </c>
    </row>
    <row r="8" spans="1:61">
      <c r="A8" s="1" t="str">
        <f>D14&amp;I14&amp;N14&amp;S14&amp;X14&amp;AC14&amp;AH14&amp;AM14&amp;AR14&amp;AW14&amp;BB14&amp;BG14</f>
        <v>131313131313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405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3:61">
      <c r="C9" t="s">
        <v>0</v>
      </c>
      <c r="D9" t="s">
        <v>5</v>
      </c>
      <c r="E9" t="s">
        <v>8</v>
      </c>
      <c r="F9" t="s">
        <v>11</v>
      </c>
      <c r="H9" t="s">
        <v>39</v>
      </c>
      <c r="I9" t="s">
        <v>6</v>
      </c>
      <c r="J9" t="s">
        <v>50</v>
      </c>
      <c r="K9" t="s">
        <v>56</v>
      </c>
      <c r="M9" t="s">
        <v>3</v>
      </c>
      <c r="N9" t="s">
        <v>45</v>
      </c>
      <c r="O9" t="s">
        <v>10</v>
      </c>
      <c r="P9" t="s">
        <v>0</v>
      </c>
      <c r="R9" t="s">
        <v>42</v>
      </c>
      <c r="S9" t="s">
        <v>8</v>
      </c>
      <c r="T9" t="s">
        <v>11</v>
      </c>
      <c r="U9" t="s">
        <v>39</v>
      </c>
      <c r="W9" t="s">
        <v>5</v>
      </c>
      <c r="X9" t="s">
        <v>49</v>
      </c>
      <c r="Y9" t="s">
        <v>12</v>
      </c>
      <c r="Z9" t="s">
        <v>3</v>
      </c>
      <c r="AB9" t="s">
        <v>6</v>
      </c>
      <c r="AC9" t="s">
        <v>10</v>
      </c>
      <c r="AD9" t="s">
        <v>0</v>
      </c>
      <c r="AE9" t="s">
        <v>42</v>
      </c>
      <c r="AG9" t="s">
        <v>45</v>
      </c>
      <c r="AH9" t="s">
        <v>52</v>
      </c>
      <c r="AI9" t="s">
        <v>38</v>
      </c>
      <c r="AJ9" t="s">
        <v>5</v>
      </c>
      <c r="AL9" t="s">
        <v>8</v>
      </c>
      <c r="AM9" t="s">
        <v>12</v>
      </c>
      <c r="AN9" t="s">
        <v>3</v>
      </c>
      <c r="AO9" t="s">
        <v>6</v>
      </c>
      <c r="AQ9" t="s">
        <v>50</v>
      </c>
      <c r="AR9" t="s">
        <v>0</v>
      </c>
      <c r="AS9" t="s">
        <v>42</v>
      </c>
      <c r="AT9" t="s">
        <v>47</v>
      </c>
      <c r="AV9" t="s">
        <v>10</v>
      </c>
      <c r="AW9" t="s">
        <v>38</v>
      </c>
      <c r="AX9" t="s">
        <v>5</v>
      </c>
      <c r="AY9" t="s">
        <v>8</v>
      </c>
      <c r="BA9" t="s">
        <v>11</v>
      </c>
      <c r="BB9" t="s">
        <v>3</v>
      </c>
      <c r="BC9" t="s">
        <v>6</v>
      </c>
      <c r="BD9" t="s">
        <v>50</v>
      </c>
      <c r="BF9" t="s">
        <v>12</v>
      </c>
      <c r="BG9" t="s">
        <v>41</v>
      </c>
      <c r="BH9" t="s">
        <v>45</v>
      </c>
      <c r="BI9" t="s">
        <v>10</v>
      </c>
    </row>
    <row r="10" spans="3:61">
      <c r="C10">
        <f>VLOOKUP(C9,Note!$A$1:$B$26,2,FALSE)</f>
        <v>0</v>
      </c>
      <c r="D10">
        <f>VLOOKUP(D9,Note!$A$1:$B$26,2,FALSE)</f>
        <v>4</v>
      </c>
      <c r="E10">
        <f>VLOOKUP(E9,Note!$A$1:$B$26,2,FALSE)</f>
        <v>7</v>
      </c>
      <c r="F10">
        <f>VLOOKUP(F9,Note!$A$1:$B$26,2,FALSE)</f>
        <v>10</v>
      </c>
      <c r="H10">
        <f>VLOOKUP(H9,Note!$A$1:$B$26,2,FALSE)</f>
        <v>1</v>
      </c>
      <c r="I10">
        <f>VLOOKUP(I9,Note!$A$1:$B$26,2,FALSE)</f>
        <v>5</v>
      </c>
      <c r="J10">
        <f>VLOOKUP(J9,Note!$A$1:$B$26,2,FALSE)</f>
        <v>8</v>
      </c>
      <c r="K10">
        <f>VLOOKUP(K9,Note!$A$1:$B$26,2,FALSE)</f>
        <v>11</v>
      </c>
      <c r="M10">
        <f>VLOOKUP(M9,Note!$A$1:$B$26,2,FALSE)</f>
        <v>2</v>
      </c>
      <c r="N10">
        <f>VLOOKUP(N9,Note!$A$1:$B$26,2,FALSE)</f>
        <v>6</v>
      </c>
      <c r="O10">
        <f>VLOOKUP(O9,Note!$A$1:$B$26,2,FALSE)</f>
        <v>9</v>
      </c>
      <c r="P10">
        <f>VLOOKUP(P9,Note!$A$1:$B$26,2,FALSE)</f>
        <v>0</v>
      </c>
      <c r="R10">
        <f>VLOOKUP(R9,Note!$A$1:$B$26,2,FALSE)</f>
        <v>3</v>
      </c>
      <c r="S10">
        <f>VLOOKUP(S9,Note!$A$1:$B$26,2,FALSE)</f>
        <v>7</v>
      </c>
      <c r="T10">
        <f>VLOOKUP(T9,Note!$A$1:$B$26,2,FALSE)</f>
        <v>10</v>
      </c>
      <c r="U10">
        <f>VLOOKUP(U9,Note!$A$1:$B$26,2,FALSE)</f>
        <v>1</v>
      </c>
      <c r="W10">
        <f>VLOOKUP(W9,Note!$A$1:$B$26,2,FALSE)</f>
        <v>4</v>
      </c>
      <c r="X10">
        <f>VLOOKUP(X9,Note!$A$1:$B$26,2,FALSE)</f>
        <v>8</v>
      </c>
      <c r="Y10">
        <f>VLOOKUP(Y9,Note!$A$1:$B$26,2,FALSE)</f>
        <v>11</v>
      </c>
      <c r="Z10">
        <f>VLOOKUP(Z9,Note!$A$1:$B$26,2,FALSE)</f>
        <v>2</v>
      </c>
      <c r="AB10">
        <f>VLOOKUP(AB9,Note!$A$1:$B$26,2,FALSE)</f>
        <v>5</v>
      </c>
      <c r="AC10">
        <f>VLOOKUP(AC9,Note!$A$1:$B$26,2,FALSE)</f>
        <v>9</v>
      </c>
      <c r="AD10">
        <f>VLOOKUP(AD9,Note!$A$1:$B$26,2,FALSE)</f>
        <v>0</v>
      </c>
      <c r="AE10">
        <f>VLOOKUP(AE9,Note!$A$1:$B$26,2,FALSE)</f>
        <v>3</v>
      </c>
      <c r="AG10">
        <f>VLOOKUP(AG9,Note!$A$1:$B$26,2,FALSE)</f>
        <v>6</v>
      </c>
      <c r="AH10">
        <f>VLOOKUP(AH9,Note!$A$1:$B$26,2,FALSE)</f>
        <v>10</v>
      </c>
      <c r="AI10">
        <f>VLOOKUP(AI9,Note!$A$1:$B$26,2,FALSE)</f>
        <v>1</v>
      </c>
      <c r="AJ10">
        <f>VLOOKUP(AJ9,Note!$A$1:$B$26,2,FALSE)</f>
        <v>4</v>
      </c>
      <c r="AL10">
        <f>VLOOKUP(AL9,Note!$A$1:$B$26,2,FALSE)</f>
        <v>7</v>
      </c>
      <c r="AM10">
        <f>VLOOKUP(AM9,Note!$A$1:$B$26,2,FALSE)</f>
        <v>11</v>
      </c>
      <c r="AN10">
        <f>VLOOKUP(AN9,Note!$A$1:$B$26,2,FALSE)</f>
        <v>2</v>
      </c>
      <c r="AO10">
        <f>VLOOKUP(AO9,Note!$A$1:$B$26,2,FALSE)</f>
        <v>5</v>
      </c>
      <c r="AQ10">
        <f>VLOOKUP(AQ9,Note!$A$1:$B$26,2,FALSE)</f>
        <v>8</v>
      </c>
      <c r="AR10">
        <f>VLOOKUP(AR9,Note!$A$1:$B$26,2,FALSE)</f>
        <v>0</v>
      </c>
      <c r="AS10">
        <f>VLOOKUP(AS9,Note!$A$1:$B$26,2,FALSE)</f>
        <v>3</v>
      </c>
      <c r="AT10">
        <f>VLOOKUP(AT9,Note!$A$1:$B$26,2,FALSE)</f>
        <v>6</v>
      </c>
      <c r="AV10">
        <f>VLOOKUP(AV9,Note!$A$1:$B$26,2,FALSE)</f>
        <v>9</v>
      </c>
      <c r="AW10">
        <f>VLOOKUP(AW9,Note!$A$1:$B$26,2,FALSE)</f>
        <v>1</v>
      </c>
      <c r="AX10">
        <f>VLOOKUP(AX9,Note!$A$1:$B$26,2,FALSE)</f>
        <v>4</v>
      </c>
      <c r="AY10">
        <f>VLOOKUP(AY9,Note!$A$1:$B$26,2,FALSE)</f>
        <v>7</v>
      </c>
      <c r="BA10">
        <f>VLOOKUP(BA9,Note!$A$1:$B$26,2,FALSE)</f>
        <v>10</v>
      </c>
      <c r="BB10">
        <f>VLOOKUP(BB9,Note!$A$1:$B$26,2,FALSE)</f>
        <v>2</v>
      </c>
      <c r="BC10">
        <f>VLOOKUP(BC9,Note!$A$1:$B$26,2,FALSE)</f>
        <v>5</v>
      </c>
      <c r="BD10">
        <f>VLOOKUP(BD9,Note!$A$1:$B$26,2,FALSE)</f>
        <v>8</v>
      </c>
      <c r="BF10">
        <f>VLOOKUP(BF9,Note!$A$1:$B$26,2,FALSE)</f>
        <v>11</v>
      </c>
      <c r="BG10">
        <f>VLOOKUP(BG9,Note!$A$1:$B$26,2,FALSE)</f>
        <v>3</v>
      </c>
      <c r="BH10">
        <f>VLOOKUP(BH9,Note!$A$1:$B$26,2,FALSE)</f>
        <v>6</v>
      </c>
      <c r="BI10">
        <f>VLOOKUP(BI9,Note!$A$1:$B$26,2,FALSE)</f>
        <v>9</v>
      </c>
    </row>
    <row r="11" spans="1:61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 s="3">
        <f>VLOOKUP(ABS(B11-F10),Note!$E$1:$F$25,2,FALSE)</f>
        <v>0</v>
      </c>
      <c r="G11">
        <f t="shared" ref="G11:G13" si="11">B11</f>
        <v>0</v>
      </c>
      <c r="H11" s="3">
        <f>VLOOKUP(ABS(G11-H10),Note!$E$1:$F$25,2,FALSE)</f>
        <v>1</v>
      </c>
      <c r="I11" s="3">
        <f>VLOOKUP(ABS(G11-I10),Note!$E$1:$F$25,2,FALSE)</f>
        <v>0</v>
      </c>
      <c r="J11" s="3">
        <f>VLOOKUP(ABS(G11-J10),Note!$E$1:$F$25,2,FALSE)</f>
        <v>0</v>
      </c>
      <c r="K11" s="3">
        <f>VLOOKUP(ABS(G11-K10),Note!$E$1:$F$25,2,FALSE)</f>
        <v>1</v>
      </c>
      <c r="L11">
        <f t="shared" ref="L11:L13" si="12">G11</f>
        <v>0</v>
      </c>
      <c r="M11" s="3">
        <f>VLOOKUP(ABS(L11-M10),Note!$E$1:$F$25,2,FALSE)</f>
        <v>0</v>
      </c>
      <c r="N11" s="3">
        <f>VLOOKUP(ABS(L11-N10),Note!$E$1:$F$25,2,FALSE)</f>
        <v>0</v>
      </c>
      <c r="O11" s="3">
        <f>VLOOKUP(ABS(L11-O10),Note!$E$1:$F$25,2,FALSE)</f>
        <v>0</v>
      </c>
      <c r="P11" s="3">
        <f>VLOOKUP(ABS(L11-P10),Note!$E$1:$F$25,2,FALSE)</f>
        <v>0</v>
      </c>
      <c r="Q11">
        <f t="shared" ref="Q11:Q13" si="13">L11</f>
        <v>0</v>
      </c>
      <c r="R11" s="3">
        <f>VLOOKUP(ABS(Q11-R10),Note!$E$1:$F$25,2,FALSE)</f>
        <v>0</v>
      </c>
      <c r="S11" s="3">
        <f>VLOOKUP(ABS(Q11-S10),Note!$E$1:$F$25,2,FALSE)</f>
        <v>0</v>
      </c>
      <c r="T11" s="3">
        <f>VLOOKUP(ABS(Q11-T10),Note!$E$1:$F$25,2,FALSE)</f>
        <v>0</v>
      </c>
      <c r="U11" s="3">
        <f>VLOOKUP(ABS(Q11-U10),Note!$E$1:$F$25,2,FALSE)</f>
        <v>1</v>
      </c>
      <c r="V11">
        <f t="shared" ref="V11:V13" si="14">Q11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1</v>
      </c>
      <c r="Z11" s="3">
        <f>VLOOKUP(ABS(V11-Z10),Note!$E$1:$F$25,2,FALSE)</f>
        <v>0</v>
      </c>
      <c r="AA11">
        <f t="shared" ref="AA11:AA13" si="15">V11</f>
        <v>0</v>
      </c>
      <c r="AB11" s="3">
        <f>VLOOKUP(ABS(AA11-AB10),Note!$E$1:$F$25,2,FALSE)</f>
        <v>0</v>
      </c>
      <c r="AC11" s="3">
        <f>VLOOKUP(ABS(AA11-AC10),Note!$E$1:$F$25,2,FALSE)</f>
        <v>0</v>
      </c>
      <c r="AD11" s="3">
        <f>VLOOKUP(ABS(AA11-AD10),Note!$E$1:$F$25,2,FALSE)</f>
        <v>0</v>
      </c>
      <c r="AE11" s="3">
        <f>VLOOKUP(ABS(AA11-AE10),Note!$E$1:$F$25,2,FALSE)</f>
        <v>0</v>
      </c>
      <c r="AF11">
        <f t="shared" ref="AF11:AF13" si="16">AA11</f>
        <v>0</v>
      </c>
      <c r="AG11" s="3">
        <f>VLOOKUP(ABS(AF11-AG10),Note!$E$1:$F$25,2,FALSE)</f>
        <v>0</v>
      </c>
      <c r="AH11" s="3">
        <f>VLOOKUP(ABS(AF11-AH10),Note!$E$1:$F$25,2,FALSE)</f>
        <v>0</v>
      </c>
      <c r="AI11" s="3">
        <f>VLOOKUP(ABS(AF11-AI10),Note!$E$1:$F$25,2,FALSE)</f>
        <v>1</v>
      </c>
      <c r="AJ11" s="3">
        <f>VLOOKUP(ABS(AF11-AJ10),Note!$E$1:$F$25,2,FALSE)</f>
        <v>0</v>
      </c>
      <c r="AK11">
        <f t="shared" ref="AK11:AK13" si="17">AF11</f>
        <v>0</v>
      </c>
      <c r="AL11" s="3">
        <f>VLOOKUP(ABS(AK11-AL10),Note!$E$1:$F$25,2,FALSE)</f>
        <v>0</v>
      </c>
      <c r="AM11" s="3">
        <f>VLOOKUP(ABS(AK11-AM10),Note!$E$1:$F$25,2,FALSE)</f>
        <v>1</v>
      </c>
      <c r="AN11" s="3">
        <f>VLOOKUP(ABS(AK11-AN10),Note!$E$1:$F$25,2,FALSE)</f>
        <v>0</v>
      </c>
      <c r="AO11" s="3">
        <f>VLOOKUP(ABS(AK11-AO10),Note!$E$1:$F$25,2,FALSE)</f>
        <v>0</v>
      </c>
      <c r="AP11">
        <f t="shared" ref="AP11:AP13" si="18">AK11</f>
        <v>0</v>
      </c>
      <c r="AQ11" s="3">
        <f>VLOOKUP(ABS(AP11-AQ10),Note!$E$1:$F$25,2,FALSE)</f>
        <v>0</v>
      </c>
      <c r="AR11" s="3">
        <f>VLOOKUP(ABS(AP11-AR10),Note!$E$1:$F$25,2,FALSE)</f>
        <v>0</v>
      </c>
      <c r="AS11" s="3">
        <f>VLOOKUP(ABS(AP11-AS10),Note!$E$1:$F$25,2,FALSE)</f>
        <v>0</v>
      </c>
      <c r="AT11" s="3">
        <f>VLOOKUP(ABS(AP11-AT10),Note!$E$1:$F$25,2,FALSE)</f>
        <v>0</v>
      </c>
      <c r="AU11">
        <f t="shared" ref="AU11:AU13" si="19">AP11</f>
        <v>0</v>
      </c>
      <c r="AV11" s="3">
        <f>VLOOKUP(ABS(AU11-AV10),Note!$E$1:$F$25,2,FALSE)</f>
        <v>0</v>
      </c>
      <c r="AW11" s="3">
        <f>VLOOKUP(ABS(AU11-AW10),Note!$E$1:$F$25,2,FALSE)</f>
        <v>1</v>
      </c>
      <c r="AX11" s="3">
        <f>VLOOKUP(ABS(AU11-AX10),Note!$E$1:$F$25,2,FALSE)</f>
        <v>0</v>
      </c>
      <c r="AY11" s="3">
        <f>VLOOKUP(ABS(AU11-AY10),Note!$E$1:$F$25,2,FALSE)</f>
        <v>0</v>
      </c>
      <c r="AZ11">
        <f t="shared" ref="AZ11:AZ13" si="20">AU11</f>
        <v>0</v>
      </c>
      <c r="BA11" s="3">
        <f>VLOOKUP(ABS(AZ11-BA10),Note!$E$1:$F$25,2,FALSE)</f>
        <v>0</v>
      </c>
      <c r="BB11" s="3">
        <f>VLOOKUP(ABS(AZ11-BB10),Note!$E$1:$F$25,2,FALSE)</f>
        <v>0</v>
      </c>
      <c r="BC11" s="3">
        <f>VLOOKUP(ABS(AZ11-BC10),Note!$E$1:$F$25,2,FALSE)</f>
        <v>0</v>
      </c>
      <c r="BD11" s="3">
        <f>VLOOKUP(ABS(AZ11-BD10),Note!$E$1:$F$25,2,FALSE)</f>
        <v>0</v>
      </c>
      <c r="BE11">
        <f t="shared" ref="BE11:BE13" si="21">AZ11</f>
        <v>0</v>
      </c>
      <c r="BF11" s="3">
        <f>VLOOKUP(ABS(BE11-BF10),Note!$E$1:$F$25,2,FALSE)</f>
        <v>1</v>
      </c>
      <c r="BG11" s="3">
        <f>VLOOKUP(ABS(BE11-BG10),Note!$E$1:$F$25,2,FALSE)</f>
        <v>0</v>
      </c>
      <c r="BH11" s="3">
        <f>VLOOKUP(ABS(BE11-BH10),Note!$E$1:$F$25,2,FALSE)</f>
        <v>0</v>
      </c>
      <c r="BI11" s="3">
        <f>VLOOKUP(ABS(BE11-BI10),Note!$E$1:$F$25,2,FALSE)</f>
        <v>0</v>
      </c>
    </row>
    <row r="12" spans="1:61">
      <c r="A12" t="str">
        <f>VLOOKUP(まとめ3!$A$1&amp;"aug",Chords!$A$2:$D$188,2,FALSE)</f>
        <v>E</v>
      </c>
      <c r="B12">
        <f>VLOOKUP(A12,Note!$A$1:$B$26,2,FALSE)</f>
        <v>4</v>
      </c>
      <c r="C12" s="3">
        <f>VLOOKUP(ABS(B12-C10),Note!$E$1:$F$25,2,FALSE)</f>
        <v>0</v>
      </c>
      <c r="D12" s="3">
        <f>VLOOKUP(ABS(B12-D10),Note!$E$1:$F$25,2,FALSE)</f>
        <v>0</v>
      </c>
      <c r="E12" s="3">
        <f>VLOOKUP(ABS(B12-E10),Note!$E$1:$F$25,2,FALSE)</f>
        <v>0</v>
      </c>
      <c r="F12" s="3">
        <f>VLOOKUP(ABS(B12-F10),Note!$E$1:$F$25,2,FALSE)</f>
        <v>0</v>
      </c>
      <c r="G12">
        <f t="shared" si="11"/>
        <v>4</v>
      </c>
      <c r="H12" s="3">
        <f>VLOOKUP(ABS(G12-H10),Note!$E$1:$F$25,2,FALSE)</f>
        <v>0</v>
      </c>
      <c r="I12" s="3">
        <f>VLOOKUP(ABS(G12-I10),Note!$E$1:$F$25,2,FALSE)</f>
        <v>1</v>
      </c>
      <c r="J12" s="3">
        <f>VLOOKUP(ABS(G12-J10),Note!$E$1:$F$25,2,FALSE)</f>
        <v>0</v>
      </c>
      <c r="K12" s="3">
        <f>VLOOKUP(ABS(G12-K10),Note!$E$1:$F$25,2,FALSE)</f>
        <v>0</v>
      </c>
      <c r="L12">
        <f t="shared" si="12"/>
        <v>4</v>
      </c>
      <c r="M12" s="3">
        <f>VLOOKUP(ABS(L12-M10),Note!$E$1:$F$25,2,FALSE)</f>
        <v>0</v>
      </c>
      <c r="N12" s="3">
        <f>VLOOKUP(ABS(L12-N10),Note!$E$1:$F$25,2,FALSE)</f>
        <v>0</v>
      </c>
      <c r="O12" s="3">
        <f>VLOOKUP(ABS(L12-O10),Note!$E$1:$F$25,2,FALSE)</f>
        <v>0</v>
      </c>
      <c r="P12" s="3">
        <f>VLOOKUP(ABS(L12-P10),Note!$E$1:$F$25,2,FALSE)</f>
        <v>0</v>
      </c>
      <c r="Q12">
        <f t="shared" si="13"/>
        <v>4</v>
      </c>
      <c r="R12" s="3">
        <f>VLOOKUP(ABS(Q12-R10),Note!$E$1:$F$25,2,FALSE)</f>
        <v>1</v>
      </c>
      <c r="S12" s="3">
        <f>VLOOKUP(ABS(Q12-S10),Note!$E$1:$F$25,2,FALSE)</f>
        <v>0</v>
      </c>
      <c r="T12" s="3">
        <f>VLOOKUP(ABS(Q12-T10),Note!$E$1:$F$25,2,FALSE)</f>
        <v>0</v>
      </c>
      <c r="U12" s="3">
        <f>VLOOKUP(ABS(Q12-U10),Note!$E$1:$F$25,2,FALSE)</f>
        <v>0</v>
      </c>
      <c r="V12">
        <f t="shared" si="14"/>
        <v>4</v>
      </c>
      <c r="W12" s="3">
        <f>VLOOKUP(ABS(V12-W10),Note!$E$1:$F$25,2,FALSE)</f>
        <v>0</v>
      </c>
      <c r="X12" s="3">
        <f>VLOOKUP(ABS(V12-X10),Note!$E$1:$F$25,2,FALSE)</f>
        <v>0</v>
      </c>
      <c r="Y12" s="3">
        <f>VLOOKUP(ABS(V12-Y10),Note!$E$1:$F$25,2,FALSE)</f>
        <v>0</v>
      </c>
      <c r="Z12" s="3">
        <f>VLOOKUP(ABS(V12-Z10),Note!$E$1:$F$25,2,FALSE)</f>
        <v>0</v>
      </c>
      <c r="AA12">
        <f t="shared" si="15"/>
        <v>4</v>
      </c>
      <c r="AB12" s="3">
        <f>VLOOKUP(ABS(AA12-AB10),Note!$E$1:$F$25,2,FALSE)</f>
        <v>1</v>
      </c>
      <c r="AC12" s="3">
        <f>VLOOKUP(ABS(AA12-AC10),Note!$E$1:$F$25,2,FALSE)</f>
        <v>0</v>
      </c>
      <c r="AD12" s="3">
        <f>VLOOKUP(ABS(AA12-AD10),Note!$E$1:$F$25,2,FALSE)</f>
        <v>0</v>
      </c>
      <c r="AE12" s="3">
        <f>VLOOKUP(ABS(AA12-AE10),Note!$E$1:$F$25,2,FALSE)</f>
        <v>1</v>
      </c>
      <c r="AF12">
        <f t="shared" si="16"/>
        <v>4</v>
      </c>
      <c r="AG12" s="3">
        <f>VLOOKUP(ABS(AF12-AG10),Note!$E$1:$F$25,2,FALSE)</f>
        <v>0</v>
      </c>
      <c r="AH12" s="3">
        <f>VLOOKUP(ABS(AF12-AH10),Note!$E$1:$F$25,2,FALSE)</f>
        <v>0</v>
      </c>
      <c r="AI12" s="3">
        <f>VLOOKUP(ABS(AF12-AI10),Note!$E$1:$F$25,2,FALSE)</f>
        <v>0</v>
      </c>
      <c r="AJ12" s="3">
        <f>VLOOKUP(ABS(AF12-AJ10),Note!$E$1:$F$25,2,FALSE)</f>
        <v>0</v>
      </c>
      <c r="AK12">
        <f t="shared" si="17"/>
        <v>4</v>
      </c>
      <c r="AL12" s="3">
        <f>VLOOKUP(ABS(AK12-AL10),Note!$E$1:$F$25,2,FALSE)</f>
        <v>0</v>
      </c>
      <c r="AM12" s="3">
        <f>VLOOKUP(ABS(AK12-AM10),Note!$E$1:$F$25,2,FALSE)</f>
        <v>0</v>
      </c>
      <c r="AN12" s="3">
        <f>VLOOKUP(ABS(AK12-AN10),Note!$E$1:$F$25,2,FALSE)</f>
        <v>0</v>
      </c>
      <c r="AO12" s="3">
        <f>VLOOKUP(ABS(AK12-AO10),Note!$E$1:$F$25,2,FALSE)</f>
        <v>1</v>
      </c>
      <c r="AP12">
        <f t="shared" si="18"/>
        <v>4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1</v>
      </c>
      <c r="AT12" s="3">
        <f>VLOOKUP(ABS(AP12-AT10),Note!$E$1:$F$25,2,FALSE)</f>
        <v>0</v>
      </c>
      <c r="AU12">
        <f t="shared" si="19"/>
        <v>4</v>
      </c>
      <c r="AV12" s="3">
        <f>VLOOKUP(ABS(AU12-AV10),Note!$E$1:$F$25,2,FALSE)</f>
        <v>0</v>
      </c>
      <c r="AW12" s="3">
        <f>VLOOKUP(ABS(AU12-AW10),Note!$E$1:$F$25,2,FALSE)</f>
        <v>0</v>
      </c>
      <c r="AX12" s="3">
        <f>VLOOKUP(ABS(AU12-AX10),Note!$E$1:$F$25,2,FALSE)</f>
        <v>0</v>
      </c>
      <c r="AY12" s="3">
        <f>VLOOKUP(ABS(AU12-AY10),Note!$E$1:$F$25,2,FALSE)</f>
        <v>0</v>
      </c>
      <c r="AZ12">
        <f t="shared" si="20"/>
        <v>4</v>
      </c>
      <c r="BA12" s="3">
        <f>VLOOKUP(ABS(AZ12-BA10),Note!$E$1:$F$25,2,FALSE)</f>
        <v>0</v>
      </c>
      <c r="BB12" s="3">
        <f>VLOOKUP(ABS(AZ12-BB10),Note!$E$1:$F$25,2,FALSE)</f>
        <v>0</v>
      </c>
      <c r="BC12" s="3">
        <f>VLOOKUP(ABS(AZ12-BC10),Note!$E$1:$F$25,2,FALSE)</f>
        <v>1</v>
      </c>
      <c r="BD12" s="3">
        <f>VLOOKUP(ABS(AZ12-BD10),Note!$E$1:$F$25,2,FALSE)</f>
        <v>0</v>
      </c>
      <c r="BE12">
        <f t="shared" si="21"/>
        <v>4</v>
      </c>
      <c r="BF12" s="3">
        <f>VLOOKUP(ABS(BE12-BF10),Note!$E$1:$F$25,2,FALSE)</f>
        <v>0</v>
      </c>
      <c r="BG12" s="3">
        <f>VLOOKUP(ABS(BE12-BG10),Note!$E$1:$F$25,2,FALSE)</f>
        <v>1</v>
      </c>
      <c r="BH12" s="3">
        <f>VLOOKUP(ABS(BE12-BH10),Note!$E$1:$F$25,2,FALSE)</f>
        <v>0</v>
      </c>
      <c r="BI12" s="3">
        <f>VLOOKUP(ABS(BE12-BI10),Note!$E$1:$F$25,2,FALSE)</f>
        <v>0</v>
      </c>
    </row>
    <row r="13" spans="1:61">
      <c r="A13" t="str">
        <f>VLOOKUP(まとめ3!$A$1&amp;"aug",Chords!$A$2:$D$188,3,FALSE)</f>
        <v>G#</v>
      </c>
      <c r="B13">
        <f>VLOOKUP(A13,Note!$A$1:$B$26,2,FALSE)</f>
        <v>8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1</v>
      </c>
      <c r="F13" s="3">
        <f>VLOOKUP(ABS(B13-F10),Note!$E$1:$F$25,2,FALSE)</f>
        <v>0</v>
      </c>
      <c r="G13">
        <f t="shared" si="11"/>
        <v>8</v>
      </c>
      <c r="H13" s="3">
        <f>VLOOKUP(ABS(G13-H10),Note!$E$1:$F$25,2,FALSE)</f>
        <v>0</v>
      </c>
      <c r="I13" s="3">
        <f>VLOOKUP(ABS(G13-I10),Note!$E$1:$F$25,2,FALSE)</f>
        <v>0</v>
      </c>
      <c r="J13" s="3">
        <f>VLOOKUP(ABS(G13-J10),Note!$E$1:$F$25,2,FALSE)</f>
        <v>0</v>
      </c>
      <c r="K13" s="3">
        <f>VLOOKUP(ABS(G13-K10),Note!$E$1:$F$25,2,FALSE)</f>
        <v>0</v>
      </c>
      <c r="L13">
        <f t="shared" si="12"/>
        <v>8</v>
      </c>
      <c r="M13" s="3">
        <f>VLOOKUP(ABS(L13-M10),Note!$E$1:$F$25,2,FALSE)</f>
        <v>0</v>
      </c>
      <c r="N13" s="3">
        <f>VLOOKUP(ABS(L13-N10),Note!$E$1:$F$25,2,FALSE)</f>
        <v>0</v>
      </c>
      <c r="O13" s="3">
        <f>VLOOKUP(ABS(L13-O10),Note!$E$1:$F$25,2,FALSE)</f>
        <v>1</v>
      </c>
      <c r="P13" s="3">
        <f>VLOOKUP(ABS(L13-P10),Note!$E$1:$F$25,2,FALSE)</f>
        <v>0</v>
      </c>
      <c r="Q13">
        <f t="shared" si="13"/>
        <v>8</v>
      </c>
      <c r="R13" s="3">
        <f>VLOOKUP(ABS(Q13-R10),Note!$E$1:$F$25,2,FALSE)</f>
        <v>0</v>
      </c>
      <c r="S13" s="3">
        <f>VLOOKUP(ABS(Q13-S10),Note!$E$1:$F$25,2,FALSE)</f>
        <v>1</v>
      </c>
      <c r="T13" s="3">
        <f>VLOOKUP(ABS(Q13-T10),Note!$E$1:$F$25,2,FALSE)</f>
        <v>0</v>
      </c>
      <c r="U13" s="3">
        <f>VLOOKUP(ABS(Q13-U10),Note!$E$1:$F$25,2,FALSE)</f>
        <v>0</v>
      </c>
      <c r="V13">
        <f t="shared" si="14"/>
        <v>8</v>
      </c>
      <c r="W13" s="3">
        <f>VLOOKUP(ABS(V13-W10),Note!$E$1:$F$25,2,FALSE)</f>
        <v>0</v>
      </c>
      <c r="X13" s="3">
        <f>VLOOKUP(ABS(V13-X10),Note!$E$1:$F$25,2,FALSE)</f>
        <v>0</v>
      </c>
      <c r="Y13" s="3">
        <f>VLOOKUP(ABS(V13-Y10),Note!$E$1:$F$25,2,FALSE)</f>
        <v>0</v>
      </c>
      <c r="Z13" s="3">
        <f>VLOOKUP(ABS(V13-Z10),Note!$E$1:$F$25,2,FALSE)</f>
        <v>0</v>
      </c>
      <c r="AA13">
        <f t="shared" si="15"/>
        <v>8</v>
      </c>
      <c r="AB13" s="3">
        <f>VLOOKUP(ABS(AA13-AB10),Note!$E$1:$F$25,2,FALSE)</f>
        <v>0</v>
      </c>
      <c r="AC13" s="3">
        <f>VLOOKUP(ABS(AA13-AC10),Note!$E$1:$F$25,2,FALSE)</f>
        <v>1</v>
      </c>
      <c r="AD13" s="3">
        <f>VLOOKUP(ABS(AA13-AD10),Note!$E$1:$F$25,2,FALSE)</f>
        <v>0</v>
      </c>
      <c r="AE13" s="3">
        <f>VLOOKUP(ABS(AA13-AE10),Note!$E$1:$F$25,2,FALSE)</f>
        <v>0</v>
      </c>
      <c r="AF13">
        <f t="shared" si="16"/>
        <v>8</v>
      </c>
      <c r="AG13" s="3">
        <f>VLOOKUP(ABS(AF13-AG10),Note!$E$1:$F$25,2,FALSE)</f>
        <v>0</v>
      </c>
      <c r="AH13" s="3">
        <f>VLOOKUP(ABS(AF13-AH10),Note!$E$1:$F$25,2,FALSE)</f>
        <v>0</v>
      </c>
      <c r="AI13" s="3">
        <f>VLOOKUP(ABS(AF13-AI10),Note!$E$1:$F$25,2,FALSE)</f>
        <v>0</v>
      </c>
      <c r="AJ13" s="3">
        <f>VLOOKUP(ABS(AF13-AJ10),Note!$E$1:$F$25,2,FALSE)</f>
        <v>0</v>
      </c>
      <c r="AK13">
        <f t="shared" si="17"/>
        <v>8</v>
      </c>
      <c r="AL13" s="3">
        <f>VLOOKUP(ABS(AK13-AL10),Note!$E$1:$F$25,2,FALSE)</f>
        <v>1</v>
      </c>
      <c r="AM13" s="3">
        <f>VLOOKUP(ABS(AK13-AM10),Note!$E$1:$F$25,2,FALSE)</f>
        <v>0</v>
      </c>
      <c r="AN13" s="3">
        <f>VLOOKUP(ABS(AK13-AN10),Note!$E$1:$F$25,2,FALSE)</f>
        <v>0</v>
      </c>
      <c r="AO13" s="3">
        <f>VLOOKUP(ABS(AK13-AO10),Note!$E$1:$F$25,2,FALSE)</f>
        <v>0</v>
      </c>
      <c r="AP13">
        <f t="shared" si="18"/>
        <v>8</v>
      </c>
      <c r="AQ13" s="3">
        <f>VLOOKUP(ABS(AP13-AQ10),Note!$E$1:$F$25,2,FALSE)</f>
        <v>0</v>
      </c>
      <c r="AR13" s="3">
        <f>VLOOKUP(ABS(AP13-AR10),Note!$E$1:$F$25,2,FALSE)</f>
        <v>0</v>
      </c>
      <c r="AS13" s="3">
        <f>VLOOKUP(ABS(AP13-AS10),Note!$E$1:$F$25,2,FALSE)</f>
        <v>0</v>
      </c>
      <c r="AT13" s="3">
        <f>VLOOKUP(ABS(AP13-AT10),Note!$E$1:$F$25,2,FALSE)</f>
        <v>0</v>
      </c>
      <c r="AU13">
        <f t="shared" si="19"/>
        <v>8</v>
      </c>
      <c r="AV13" s="3">
        <f>VLOOKUP(ABS(AU13-AV10),Note!$E$1:$F$25,2,FALSE)</f>
        <v>1</v>
      </c>
      <c r="AW13" s="3">
        <f>VLOOKUP(ABS(AU13-AW10),Note!$E$1:$F$25,2,FALSE)</f>
        <v>0</v>
      </c>
      <c r="AX13" s="3">
        <f>VLOOKUP(ABS(AU13-AX10),Note!$E$1:$F$25,2,FALSE)</f>
        <v>0</v>
      </c>
      <c r="AY13" s="3">
        <f>VLOOKUP(ABS(AU13-AY10),Note!$E$1:$F$25,2,FALSE)</f>
        <v>1</v>
      </c>
      <c r="AZ13">
        <f t="shared" si="20"/>
        <v>8</v>
      </c>
      <c r="BA13" s="3">
        <f>VLOOKUP(ABS(AZ13-BA10),Note!$E$1:$F$25,2,FALSE)</f>
        <v>0</v>
      </c>
      <c r="BB13" s="3">
        <f>VLOOKUP(ABS(AZ13-BB10),Note!$E$1:$F$25,2,FALSE)</f>
        <v>0</v>
      </c>
      <c r="BC13" s="3">
        <f>VLOOKUP(ABS(AZ13-BC10),Note!$E$1:$F$25,2,FALSE)</f>
        <v>0</v>
      </c>
      <c r="BD13" s="3">
        <f>VLOOKUP(ABS(AZ13-BD10),Note!$E$1:$F$25,2,FALSE)</f>
        <v>0</v>
      </c>
      <c r="BE13">
        <f t="shared" si="21"/>
        <v>8</v>
      </c>
      <c r="BF13" s="3">
        <f>VLOOKUP(ABS(BE13-BF10),Note!$E$1:$F$25,2,FALSE)</f>
        <v>0</v>
      </c>
      <c r="BG13" s="3">
        <f>VLOOKUP(ABS(BE13-BG10),Note!$E$1:$F$25,2,FALSE)</f>
        <v>0</v>
      </c>
      <c r="BH13" s="3">
        <f>VLOOKUP(ABS(BE13-BH10),Note!$E$1:$F$25,2,FALSE)</f>
        <v>0</v>
      </c>
      <c r="BI13" s="3">
        <f>VLOOKUP(ABS(BE13-BI10),Note!$E$1:$F$25,2,FALSE)</f>
        <v>1</v>
      </c>
    </row>
    <row r="14" spans="4:59">
      <c r="D14">
        <f>SUM(C11:C13,D11:D13,E11:E13,F11:F13)</f>
        <v>1</v>
      </c>
      <c r="I14">
        <f>SUM(H11:H13,I11:I13,J11:J13,K11:K13)</f>
        <v>3</v>
      </c>
      <c r="N14">
        <f>SUM(M11:M13,N11:N13,O11:O13,P11:P13)</f>
        <v>1</v>
      </c>
      <c r="S14">
        <f>SUM(R11:R13,S11:S13,T11:T13,U11:U13)</f>
        <v>3</v>
      </c>
      <c r="X14">
        <f>SUM(W11:W13,X11:X13,Y11:Y13,Z11:Z13)</f>
        <v>1</v>
      </c>
      <c r="AC14">
        <f>SUM(AB11:AB13,AC11:AC13,AD11:AD13,AE11:AE13)</f>
        <v>3</v>
      </c>
      <c r="AH14">
        <f>SUM(AG11:AG13,AH11:AH13,AI11:AI13,AJ11:AJ13)</f>
        <v>1</v>
      </c>
      <c r="AM14">
        <f>SUM(AL11:AL13,AM11:AM13,AN11:AN13,AO11:AO13)</f>
        <v>3</v>
      </c>
      <c r="AR14">
        <f>SUM(AQ11:AQ13,AR11:AR13,AS11:AS13,AT11:AT13)</f>
        <v>1</v>
      </c>
      <c r="AW14">
        <f>SUM(AV11:AV13,AW11:AW13,AX11:AX13,AY11:AY13)</f>
        <v>3</v>
      </c>
      <c r="BB14">
        <f>SUM(BA11:BA13,BB11:BB13,BC11:BC13,BD11:BD13)</f>
        <v>1</v>
      </c>
      <c r="BG14">
        <f>SUM(BF11:BF13,BG11:BG13,BH11:BH13,BI11:BI13)</f>
        <v>3</v>
      </c>
    </row>
    <row r="15" spans="1:61">
      <c r="A15" s="1" t="str">
        <f>D21&amp;I21&amp;N21&amp;S21&amp;X21&amp;AC21&amp;AH21&amp;AM21&amp;AR21&amp;AW21&amp;BB21&amp;BG21</f>
        <v>040404040404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406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3:61">
      <c r="C16" t="s">
        <v>0</v>
      </c>
      <c r="D16" t="s">
        <v>5</v>
      </c>
      <c r="E16" t="s">
        <v>47</v>
      </c>
      <c r="F16" t="s">
        <v>11</v>
      </c>
      <c r="H16" t="s">
        <v>39</v>
      </c>
      <c r="I16" t="s">
        <v>6</v>
      </c>
      <c r="J16" t="s">
        <v>8</v>
      </c>
      <c r="K16" t="s">
        <v>56</v>
      </c>
      <c r="M16" t="s">
        <v>3</v>
      </c>
      <c r="N16" t="s">
        <v>45</v>
      </c>
      <c r="O16" t="s">
        <v>50</v>
      </c>
      <c r="P16" t="s">
        <v>0</v>
      </c>
      <c r="R16" t="s">
        <v>42</v>
      </c>
      <c r="S16" t="s">
        <v>8</v>
      </c>
      <c r="T16" t="s">
        <v>10</v>
      </c>
      <c r="U16" t="s">
        <v>39</v>
      </c>
      <c r="W16" t="s">
        <v>5</v>
      </c>
      <c r="X16" t="s">
        <v>49</v>
      </c>
      <c r="Y16" t="s">
        <v>11</v>
      </c>
      <c r="Z16" t="s">
        <v>3</v>
      </c>
      <c r="AB16" t="s">
        <v>6</v>
      </c>
      <c r="AC16" t="s">
        <v>10</v>
      </c>
      <c r="AD16" t="s">
        <v>12</v>
      </c>
      <c r="AE16" t="s">
        <v>42</v>
      </c>
      <c r="AG16" t="s">
        <v>45</v>
      </c>
      <c r="AH16" t="s">
        <v>52</v>
      </c>
      <c r="AI16" t="s">
        <v>0</v>
      </c>
      <c r="AJ16" t="s">
        <v>5</v>
      </c>
      <c r="AL16" t="s">
        <v>8</v>
      </c>
      <c r="AM16" t="s">
        <v>12</v>
      </c>
      <c r="AN16" t="s">
        <v>39</v>
      </c>
      <c r="AO16" t="s">
        <v>6</v>
      </c>
      <c r="AQ16" t="s">
        <v>50</v>
      </c>
      <c r="AR16" t="s">
        <v>0</v>
      </c>
      <c r="AS16" t="s">
        <v>3</v>
      </c>
      <c r="AT16" t="s">
        <v>47</v>
      </c>
      <c r="AV16" t="s">
        <v>10</v>
      </c>
      <c r="AW16" t="s">
        <v>38</v>
      </c>
      <c r="AX16" t="s">
        <v>42</v>
      </c>
      <c r="AY16" t="s">
        <v>8</v>
      </c>
      <c r="BA16" t="s">
        <v>11</v>
      </c>
      <c r="BB16" t="s">
        <v>3</v>
      </c>
      <c r="BC16" t="s">
        <v>5</v>
      </c>
      <c r="BD16" t="s">
        <v>50</v>
      </c>
      <c r="BF16" t="s">
        <v>12</v>
      </c>
      <c r="BG16" t="s">
        <v>41</v>
      </c>
      <c r="BH16" t="s">
        <v>6</v>
      </c>
      <c r="BI16" t="s">
        <v>10</v>
      </c>
    </row>
    <row r="17" spans="3:61">
      <c r="C17">
        <f>VLOOKUP(C16,Note!$A$1:$B$26,2,FALSE)</f>
        <v>0</v>
      </c>
      <c r="D17">
        <f>VLOOKUP(D16,Note!$A$1:$B$26,2,FALSE)</f>
        <v>4</v>
      </c>
      <c r="E17">
        <f>VLOOKUP(E16,Note!$A$1:$B$26,2,FALSE)</f>
        <v>6</v>
      </c>
      <c r="F17">
        <f>VLOOKUP(F16,Note!$A$1:$B$26,2,FALSE)</f>
        <v>10</v>
      </c>
      <c r="H17">
        <f>VLOOKUP(H16,Note!$A$1:$B$26,2,FALSE)</f>
        <v>1</v>
      </c>
      <c r="I17">
        <f>VLOOKUP(I16,Note!$A$1:$B$26,2,FALSE)</f>
        <v>5</v>
      </c>
      <c r="J17">
        <f>VLOOKUP(J16,Note!$A$1:$B$26,2,FALSE)</f>
        <v>7</v>
      </c>
      <c r="K17">
        <f>VLOOKUP(K16,Note!$A$1:$B$26,2,FALSE)</f>
        <v>11</v>
      </c>
      <c r="M17">
        <f>VLOOKUP(M16,Note!$A$1:$B$26,2,FALSE)</f>
        <v>2</v>
      </c>
      <c r="N17">
        <f>VLOOKUP(N16,Note!$A$1:$B$26,2,FALSE)</f>
        <v>6</v>
      </c>
      <c r="O17">
        <f>VLOOKUP(O16,Note!$A$1:$B$26,2,FALSE)</f>
        <v>8</v>
      </c>
      <c r="P17">
        <f>VLOOKUP(P16,Note!$A$1:$B$26,2,FALSE)</f>
        <v>0</v>
      </c>
      <c r="R17">
        <f>VLOOKUP(R16,Note!$A$1:$B$26,2,FALSE)</f>
        <v>3</v>
      </c>
      <c r="S17">
        <f>VLOOKUP(S16,Note!$A$1:$B$26,2,FALSE)</f>
        <v>7</v>
      </c>
      <c r="T17">
        <f>VLOOKUP(T16,Note!$A$1:$B$26,2,FALSE)</f>
        <v>9</v>
      </c>
      <c r="U17">
        <f>VLOOKUP(U16,Note!$A$1:$B$26,2,FALSE)</f>
        <v>1</v>
      </c>
      <c r="W17">
        <f>VLOOKUP(W16,Note!$A$1:$B$26,2,FALSE)</f>
        <v>4</v>
      </c>
      <c r="X17">
        <f>VLOOKUP(X16,Note!$A$1:$B$26,2,FALSE)</f>
        <v>8</v>
      </c>
      <c r="Y17">
        <f>VLOOKUP(Y16,Note!$A$1:$B$26,2,FALSE)</f>
        <v>10</v>
      </c>
      <c r="Z17">
        <f>VLOOKUP(Z16,Note!$A$1:$B$26,2,FALSE)</f>
        <v>2</v>
      </c>
      <c r="AB17">
        <f>VLOOKUP(AB16,Note!$A$1:$B$26,2,FALSE)</f>
        <v>5</v>
      </c>
      <c r="AC17">
        <f>VLOOKUP(AC16,Note!$A$1:$B$26,2,FALSE)</f>
        <v>9</v>
      </c>
      <c r="AD17">
        <f>VLOOKUP(AD16,Note!$A$1:$B$26,2,FALSE)</f>
        <v>11</v>
      </c>
      <c r="AE17">
        <f>VLOOKUP(AE16,Note!$A$1:$B$26,2,FALSE)</f>
        <v>3</v>
      </c>
      <c r="AG17">
        <f>VLOOKUP(AG16,Note!$A$1:$B$26,2,FALSE)</f>
        <v>6</v>
      </c>
      <c r="AH17">
        <f>VLOOKUP(AH16,Note!$A$1:$B$26,2,FALSE)</f>
        <v>10</v>
      </c>
      <c r="AI17">
        <f>VLOOKUP(AI16,Note!$A$1:$B$26,2,FALSE)</f>
        <v>0</v>
      </c>
      <c r="AJ17">
        <f>VLOOKUP(AJ16,Note!$A$1:$B$26,2,FALSE)</f>
        <v>4</v>
      </c>
      <c r="AL17">
        <f>VLOOKUP(AL16,Note!$A$1:$B$26,2,FALSE)</f>
        <v>7</v>
      </c>
      <c r="AM17">
        <f>VLOOKUP(AM16,Note!$A$1:$B$26,2,FALSE)</f>
        <v>11</v>
      </c>
      <c r="AN17">
        <f>VLOOKUP(AN16,Note!$A$1:$B$26,2,FALSE)</f>
        <v>1</v>
      </c>
      <c r="AO17">
        <f>VLOOKUP(AO16,Note!$A$1:$B$26,2,FALSE)</f>
        <v>5</v>
      </c>
      <c r="AQ17">
        <f>VLOOKUP(AQ16,Note!$A$1:$B$26,2,FALSE)</f>
        <v>8</v>
      </c>
      <c r="AR17">
        <f>VLOOKUP(AR16,Note!$A$1:$B$26,2,FALSE)</f>
        <v>0</v>
      </c>
      <c r="AS17">
        <f>VLOOKUP(AS16,Note!$A$1:$B$26,2,FALSE)</f>
        <v>2</v>
      </c>
      <c r="AT17">
        <f>VLOOKUP(AT16,Note!$A$1:$B$26,2,FALSE)</f>
        <v>6</v>
      </c>
      <c r="AV17">
        <f>VLOOKUP(AV16,Note!$A$1:$B$26,2,FALSE)</f>
        <v>9</v>
      </c>
      <c r="AW17">
        <f>VLOOKUP(AW16,Note!$A$1:$B$26,2,FALSE)</f>
        <v>1</v>
      </c>
      <c r="AX17">
        <f>VLOOKUP(AX16,Note!$A$1:$B$26,2,FALSE)</f>
        <v>3</v>
      </c>
      <c r="AY17">
        <f>VLOOKUP(AY16,Note!$A$1:$B$26,2,FALSE)</f>
        <v>7</v>
      </c>
      <c r="BA17">
        <f>VLOOKUP(BA16,Note!$A$1:$B$26,2,FALSE)</f>
        <v>10</v>
      </c>
      <c r="BB17">
        <f>VLOOKUP(BB16,Note!$A$1:$B$26,2,FALSE)</f>
        <v>2</v>
      </c>
      <c r="BC17">
        <f>VLOOKUP(BC16,Note!$A$1:$B$26,2,FALSE)</f>
        <v>4</v>
      </c>
      <c r="BD17">
        <f>VLOOKUP(BD16,Note!$A$1:$B$26,2,FALSE)</f>
        <v>8</v>
      </c>
      <c r="BF17">
        <f>VLOOKUP(BF16,Note!$A$1:$B$26,2,FALSE)</f>
        <v>11</v>
      </c>
      <c r="BG17">
        <f>VLOOKUP(BG16,Note!$A$1:$B$26,2,FALSE)</f>
        <v>3</v>
      </c>
      <c r="BH17">
        <f>VLOOKUP(BH16,Note!$A$1:$B$26,2,FALSE)</f>
        <v>5</v>
      </c>
      <c r="BI17">
        <f>VLOOKUP(BI16,Note!$A$1:$B$26,2,FALSE)</f>
        <v>9</v>
      </c>
    </row>
    <row r="18" spans="1:61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 s="3">
        <f>VLOOKUP(ABS(B18-F17),Note!$E$1:$F$25,2,FALSE)</f>
        <v>0</v>
      </c>
      <c r="G18">
        <f t="shared" ref="G18:G20" si="22">B18</f>
        <v>0</v>
      </c>
      <c r="H18" s="3">
        <f>VLOOKUP(ABS(G18-H17),Note!$E$1:$F$25,2,FALSE)</f>
        <v>1</v>
      </c>
      <c r="I18" s="3">
        <f>VLOOKUP(ABS(G18-I17),Note!$E$1:$F$25,2,FALSE)</f>
        <v>0</v>
      </c>
      <c r="J18" s="3">
        <f>VLOOKUP(ABS(G18-J17),Note!$E$1:$F$25,2,FALSE)</f>
        <v>0</v>
      </c>
      <c r="K18" s="3">
        <f>VLOOKUP(ABS(G18-K17),Note!$E$1:$F$25,2,FALSE)</f>
        <v>1</v>
      </c>
      <c r="L18">
        <f t="shared" ref="L18:L20" si="23">G18</f>
        <v>0</v>
      </c>
      <c r="M18" s="3">
        <f>VLOOKUP(ABS(L18-M17),Note!$E$1:$F$25,2,FALSE)</f>
        <v>0</v>
      </c>
      <c r="N18" s="3">
        <f>VLOOKUP(ABS(L18-N17),Note!$E$1:$F$25,2,FALSE)</f>
        <v>0</v>
      </c>
      <c r="O18" s="3">
        <f>VLOOKUP(ABS(L18-O17),Note!$E$1:$F$25,2,FALSE)</f>
        <v>0</v>
      </c>
      <c r="P18" s="3">
        <f>VLOOKUP(ABS(L18-P17),Note!$E$1:$F$25,2,FALSE)</f>
        <v>0</v>
      </c>
      <c r="Q18">
        <f t="shared" ref="Q18:Q20" si="24">L18</f>
        <v>0</v>
      </c>
      <c r="R18" s="3">
        <f>VLOOKUP(ABS(Q18-R17),Note!$E$1:$F$25,2,FALSE)</f>
        <v>0</v>
      </c>
      <c r="S18" s="3">
        <f>VLOOKUP(ABS(Q18-S17),Note!$E$1:$F$25,2,FALSE)</f>
        <v>0</v>
      </c>
      <c r="T18" s="3">
        <f>VLOOKUP(ABS(Q18-T17),Note!$E$1:$F$25,2,FALSE)</f>
        <v>0</v>
      </c>
      <c r="U18" s="3">
        <f>VLOOKUP(ABS(Q18-U17),Note!$E$1:$F$25,2,FALSE)</f>
        <v>1</v>
      </c>
      <c r="V18">
        <f t="shared" ref="V18:V20" si="25">Q18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0</v>
      </c>
      <c r="Z18" s="3">
        <f>VLOOKUP(ABS(V18-Z17),Note!$E$1:$F$25,2,FALSE)</f>
        <v>0</v>
      </c>
      <c r="AA18">
        <f t="shared" ref="AA18:AA20" si="26">V18</f>
        <v>0</v>
      </c>
      <c r="AB18" s="3">
        <f>VLOOKUP(ABS(AA18-AB17),Note!$E$1:$F$25,2,FALSE)</f>
        <v>0</v>
      </c>
      <c r="AC18" s="3">
        <f>VLOOKUP(ABS(AA18-AC17),Note!$E$1:$F$25,2,FALSE)</f>
        <v>0</v>
      </c>
      <c r="AD18" s="3">
        <f>VLOOKUP(ABS(AA18-AD17),Note!$E$1:$F$25,2,FALSE)</f>
        <v>1</v>
      </c>
      <c r="AE18" s="3">
        <f>VLOOKUP(ABS(AA18-AE17),Note!$E$1:$F$25,2,FALSE)</f>
        <v>0</v>
      </c>
      <c r="AF18">
        <f t="shared" ref="AF18:AF20" si="27">AA18</f>
        <v>0</v>
      </c>
      <c r="AG18" s="3">
        <f>VLOOKUP(ABS(AF18-AG17),Note!$E$1:$F$25,2,FALSE)</f>
        <v>0</v>
      </c>
      <c r="AH18" s="3">
        <f>VLOOKUP(ABS(AF18-AH17),Note!$E$1:$F$25,2,FALSE)</f>
        <v>0</v>
      </c>
      <c r="AI18" s="3">
        <f>VLOOKUP(ABS(AF18-AI17),Note!$E$1:$F$25,2,FALSE)</f>
        <v>0</v>
      </c>
      <c r="AJ18" s="3">
        <f>VLOOKUP(ABS(AF18-AJ17),Note!$E$1:$F$25,2,FALSE)</f>
        <v>0</v>
      </c>
      <c r="AK18">
        <f t="shared" ref="AK18:AK20" si="28">AF18</f>
        <v>0</v>
      </c>
      <c r="AL18" s="3">
        <f>VLOOKUP(ABS(AK18-AL17),Note!$E$1:$F$25,2,FALSE)</f>
        <v>0</v>
      </c>
      <c r="AM18" s="3">
        <f>VLOOKUP(ABS(AK18-AM17),Note!$E$1:$F$25,2,FALSE)</f>
        <v>1</v>
      </c>
      <c r="AN18" s="3">
        <f>VLOOKUP(ABS(AK18-AN17),Note!$E$1:$F$25,2,FALSE)</f>
        <v>1</v>
      </c>
      <c r="AO18" s="3">
        <f>VLOOKUP(ABS(AK18-AO17),Note!$E$1:$F$25,2,FALSE)</f>
        <v>0</v>
      </c>
      <c r="AP18">
        <f t="shared" ref="AP18:AP20" si="29">AK18</f>
        <v>0</v>
      </c>
      <c r="AQ18" s="3">
        <f>VLOOKUP(ABS(AP18-AQ17),Note!$E$1:$F$25,2,FALSE)</f>
        <v>0</v>
      </c>
      <c r="AR18" s="3">
        <f>VLOOKUP(ABS(AP18-AR17),Note!$E$1:$F$25,2,FALSE)</f>
        <v>0</v>
      </c>
      <c r="AS18" s="3">
        <f>VLOOKUP(ABS(AP18-AS17),Note!$E$1:$F$25,2,FALSE)</f>
        <v>0</v>
      </c>
      <c r="AT18" s="3">
        <f>VLOOKUP(ABS(AP18-AT17),Note!$E$1:$F$25,2,FALSE)</f>
        <v>0</v>
      </c>
      <c r="AU18">
        <f t="shared" ref="AU18:AU20" si="30">AP18</f>
        <v>0</v>
      </c>
      <c r="AV18" s="3">
        <f>VLOOKUP(ABS(AU18-AV17),Note!$E$1:$F$25,2,FALSE)</f>
        <v>0</v>
      </c>
      <c r="AW18" s="3">
        <f>VLOOKUP(ABS(AU18-AW17),Note!$E$1:$F$25,2,FALSE)</f>
        <v>1</v>
      </c>
      <c r="AX18" s="3">
        <f>VLOOKUP(ABS(AU18-AX17),Note!$E$1:$F$25,2,FALSE)</f>
        <v>0</v>
      </c>
      <c r="AY18" s="3">
        <f>VLOOKUP(ABS(AU18-AY17),Note!$E$1:$F$25,2,FALSE)</f>
        <v>0</v>
      </c>
      <c r="AZ18">
        <f t="shared" ref="AZ18:AZ20" si="31">AU18</f>
        <v>0</v>
      </c>
      <c r="BA18" s="3">
        <f>VLOOKUP(ABS(AZ18-BA17),Note!$E$1:$F$25,2,FALSE)</f>
        <v>0</v>
      </c>
      <c r="BB18" s="3">
        <f>VLOOKUP(ABS(AZ18-BB17),Note!$E$1:$F$25,2,FALSE)</f>
        <v>0</v>
      </c>
      <c r="BC18" s="3">
        <f>VLOOKUP(ABS(AZ18-BC17),Note!$E$1:$F$25,2,FALSE)</f>
        <v>0</v>
      </c>
      <c r="BD18" s="3">
        <f>VLOOKUP(ABS(AZ18-BD17),Note!$E$1:$F$25,2,FALSE)</f>
        <v>0</v>
      </c>
      <c r="BE18">
        <f t="shared" ref="BE18:BE20" si="32">AZ18</f>
        <v>0</v>
      </c>
      <c r="BF18" s="3">
        <f>VLOOKUP(ABS(BE18-BF17),Note!$E$1:$F$25,2,FALSE)</f>
        <v>1</v>
      </c>
      <c r="BG18" s="3">
        <f>VLOOKUP(ABS(BE18-BG17),Note!$E$1:$F$25,2,FALSE)</f>
        <v>0</v>
      </c>
      <c r="BH18" s="3">
        <f>VLOOKUP(ABS(BE18-BH17),Note!$E$1:$F$25,2,FALSE)</f>
        <v>0</v>
      </c>
      <c r="BI18" s="3">
        <f>VLOOKUP(ABS(BE18-BI17),Note!$E$1:$F$25,2,FALSE)</f>
        <v>0</v>
      </c>
    </row>
    <row r="19" spans="1:61">
      <c r="A19" t="str">
        <f>VLOOKUP(まとめ3!$A$1&amp;"aug",Chords!$A$2:$D$188,2,FALSE)</f>
        <v>E</v>
      </c>
      <c r="B19">
        <f>VLOOKUP(A19,Note!$A$1:$B$26,2,FALSE)</f>
        <v>4</v>
      </c>
      <c r="C19" s="3">
        <f>VLOOKUP(ABS(B19-C17),Note!$E$1:$F$25,2,FALSE)</f>
        <v>0</v>
      </c>
      <c r="D19" s="3">
        <f>VLOOKUP(ABS(B19-D17),Note!$E$1:$F$25,2,FALSE)</f>
        <v>0</v>
      </c>
      <c r="E19" s="3">
        <f>VLOOKUP(ABS(B19-E17),Note!$E$1:$F$25,2,FALSE)</f>
        <v>0</v>
      </c>
      <c r="F19" s="3">
        <f>VLOOKUP(ABS(B19-F17),Note!$E$1:$F$25,2,FALSE)</f>
        <v>0</v>
      </c>
      <c r="G19">
        <f t="shared" si="22"/>
        <v>4</v>
      </c>
      <c r="H19" s="3">
        <f>VLOOKUP(ABS(G19-H17),Note!$E$1:$F$25,2,FALSE)</f>
        <v>0</v>
      </c>
      <c r="I19" s="3">
        <f>VLOOKUP(ABS(G19-I17),Note!$E$1:$F$25,2,FALSE)</f>
        <v>1</v>
      </c>
      <c r="J19" s="3">
        <f>VLOOKUP(ABS(G19-J17),Note!$E$1:$F$25,2,FALSE)</f>
        <v>0</v>
      </c>
      <c r="K19" s="3">
        <f>VLOOKUP(ABS(G19-K17),Note!$E$1:$F$25,2,FALSE)</f>
        <v>0</v>
      </c>
      <c r="L19">
        <f t="shared" si="23"/>
        <v>4</v>
      </c>
      <c r="M19" s="3">
        <f>VLOOKUP(ABS(L19-M17),Note!$E$1:$F$25,2,FALSE)</f>
        <v>0</v>
      </c>
      <c r="N19" s="3">
        <f>VLOOKUP(ABS(L19-N17),Note!$E$1:$F$25,2,FALSE)</f>
        <v>0</v>
      </c>
      <c r="O19" s="3">
        <f>VLOOKUP(ABS(L19-O17),Note!$E$1:$F$25,2,FALSE)</f>
        <v>0</v>
      </c>
      <c r="P19" s="3">
        <f>VLOOKUP(ABS(L19-P17),Note!$E$1:$F$25,2,FALSE)</f>
        <v>0</v>
      </c>
      <c r="Q19">
        <f t="shared" si="24"/>
        <v>4</v>
      </c>
      <c r="R19" s="3">
        <f>VLOOKUP(ABS(Q19-R17),Note!$E$1:$F$25,2,FALSE)</f>
        <v>1</v>
      </c>
      <c r="S19" s="3">
        <f>VLOOKUP(ABS(Q19-S17),Note!$E$1:$F$25,2,FALSE)</f>
        <v>0</v>
      </c>
      <c r="T19" s="3">
        <f>VLOOKUP(ABS(Q19-T17),Note!$E$1:$F$25,2,FALSE)</f>
        <v>0</v>
      </c>
      <c r="U19" s="3">
        <f>VLOOKUP(ABS(Q19-U17),Note!$E$1:$F$25,2,FALSE)</f>
        <v>0</v>
      </c>
      <c r="V19">
        <f t="shared" si="25"/>
        <v>4</v>
      </c>
      <c r="W19" s="3">
        <f>VLOOKUP(ABS(V19-W17),Note!$E$1:$F$25,2,FALSE)</f>
        <v>0</v>
      </c>
      <c r="X19" s="3">
        <f>VLOOKUP(ABS(V19-X17),Note!$E$1:$F$25,2,FALSE)</f>
        <v>0</v>
      </c>
      <c r="Y19" s="3">
        <f>VLOOKUP(ABS(V19-Y17),Note!$E$1:$F$25,2,FALSE)</f>
        <v>0</v>
      </c>
      <c r="Z19" s="3">
        <f>VLOOKUP(ABS(V19-Z17),Note!$E$1:$F$25,2,FALSE)</f>
        <v>0</v>
      </c>
      <c r="AA19">
        <f t="shared" si="26"/>
        <v>4</v>
      </c>
      <c r="AB19" s="3">
        <f>VLOOKUP(ABS(AA19-AB17),Note!$E$1:$F$25,2,FALSE)</f>
        <v>1</v>
      </c>
      <c r="AC19" s="3">
        <f>VLOOKUP(ABS(AA19-AC17),Note!$E$1:$F$25,2,FALSE)</f>
        <v>0</v>
      </c>
      <c r="AD19" s="3">
        <f>VLOOKUP(ABS(AA19-AD17),Note!$E$1:$F$25,2,FALSE)</f>
        <v>0</v>
      </c>
      <c r="AE19" s="3">
        <f>VLOOKUP(ABS(AA19-AE17),Note!$E$1:$F$25,2,FALSE)</f>
        <v>1</v>
      </c>
      <c r="AF19">
        <f t="shared" si="27"/>
        <v>4</v>
      </c>
      <c r="AG19" s="3">
        <f>VLOOKUP(ABS(AF19-AG17),Note!$E$1:$F$25,2,FALSE)</f>
        <v>0</v>
      </c>
      <c r="AH19" s="3">
        <f>VLOOKUP(ABS(AF19-AH17),Note!$E$1:$F$25,2,FALSE)</f>
        <v>0</v>
      </c>
      <c r="AI19" s="3">
        <f>VLOOKUP(ABS(AF19-AI17),Note!$E$1:$F$25,2,FALSE)</f>
        <v>0</v>
      </c>
      <c r="AJ19" s="3">
        <f>VLOOKUP(ABS(AF19-AJ17),Note!$E$1:$F$25,2,FALSE)</f>
        <v>0</v>
      </c>
      <c r="AK19">
        <f t="shared" si="28"/>
        <v>4</v>
      </c>
      <c r="AL19" s="3">
        <f>VLOOKUP(ABS(AK19-AL17),Note!$E$1:$F$25,2,FALSE)</f>
        <v>0</v>
      </c>
      <c r="AM19" s="3">
        <f>VLOOKUP(ABS(AK19-AM17),Note!$E$1:$F$25,2,FALSE)</f>
        <v>0</v>
      </c>
      <c r="AN19" s="3">
        <f>VLOOKUP(ABS(AK19-AN17),Note!$E$1:$F$25,2,FALSE)</f>
        <v>0</v>
      </c>
      <c r="AO19" s="3">
        <f>VLOOKUP(ABS(AK19-AO17),Note!$E$1:$F$25,2,FALSE)</f>
        <v>1</v>
      </c>
      <c r="AP19">
        <f t="shared" si="29"/>
        <v>4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0</v>
      </c>
      <c r="AT19" s="3">
        <f>VLOOKUP(ABS(AP19-AT17),Note!$E$1:$F$25,2,FALSE)</f>
        <v>0</v>
      </c>
      <c r="AU19">
        <f t="shared" si="30"/>
        <v>4</v>
      </c>
      <c r="AV19" s="3">
        <f>VLOOKUP(ABS(AU19-AV17),Note!$E$1:$F$25,2,FALSE)</f>
        <v>0</v>
      </c>
      <c r="AW19" s="3">
        <f>VLOOKUP(ABS(AU19-AW17),Note!$E$1:$F$25,2,FALSE)</f>
        <v>0</v>
      </c>
      <c r="AX19" s="3">
        <f>VLOOKUP(ABS(AU19-AX17),Note!$E$1:$F$25,2,FALSE)</f>
        <v>1</v>
      </c>
      <c r="AY19" s="3">
        <f>VLOOKUP(ABS(AU19-AY17),Note!$E$1:$F$25,2,FALSE)</f>
        <v>0</v>
      </c>
      <c r="AZ19">
        <f t="shared" si="31"/>
        <v>4</v>
      </c>
      <c r="BA19" s="3">
        <f>VLOOKUP(ABS(AZ19-BA17),Note!$E$1:$F$25,2,FALSE)</f>
        <v>0</v>
      </c>
      <c r="BB19" s="3">
        <f>VLOOKUP(ABS(AZ19-BB17),Note!$E$1:$F$25,2,FALSE)</f>
        <v>0</v>
      </c>
      <c r="BC19" s="3">
        <f>VLOOKUP(ABS(AZ19-BC17),Note!$E$1:$F$25,2,FALSE)</f>
        <v>0</v>
      </c>
      <c r="BD19" s="3">
        <f>VLOOKUP(ABS(AZ19-BD17),Note!$E$1:$F$25,2,FALSE)</f>
        <v>0</v>
      </c>
      <c r="BE19">
        <f t="shared" si="32"/>
        <v>4</v>
      </c>
      <c r="BF19" s="3">
        <f>VLOOKUP(ABS(BE19-BF17),Note!$E$1:$F$25,2,FALSE)</f>
        <v>0</v>
      </c>
      <c r="BG19" s="3">
        <f>VLOOKUP(ABS(BE19-BG17),Note!$E$1:$F$25,2,FALSE)</f>
        <v>1</v>
      </c>
      <c r="BH19" s="3">
        <f>VLOOKUP(ABS(BE19-BH17),Note!$E$1:$F$25,2,FALSE)</f>
        <v>1</v>
      </c>
      <c r="BI19" s="3">
        <f>VLOOKUP(ABS(BE19-BI17),Note!$E$1:$F$25,2,FALSE)</f>
        <v>0</v>
      </c>
    </row>
    <row r="20" spans="1:61">
      <c r="A20" t="str">
        <f>VLOOKUP(まとめ3!$A$1&amp;"aug",Chords!$A$2:$D$188,3,FALSE)</f>
        <v>G#</v>
      </c>
      <c r="B20">
        <f>VLOOKUP(A20,Note!$A$1:$B$26,2,FALSE)</f>
        <v>8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0</v>
      </c>
      <c r="F20" s="3">
        <f>VLOOKUP(ABS(B20-F17),Note!$E$1:$F$25,2,FALSE)</f>
        <v>0</v>
      </c>
      <c r="G20">
        <f t="shared" si="22"/>
        <v>8</v>
      </c>
      <c r="H20" s="3">
        <f>VLOOKUP(ABS(G20-H17),Note!$E$1:$F$25,2,FALSE)</f>
        <v>0</v>
      </c>
      <c r="I20" s="3">
        <f>VLOOKUP(ABS(G20-I17),Note!$E$1:$F$25,2,FALSE)</f>
        <v>0</v>
      </c>
      <c r="J20" s="3">
        <f>VLOOKUP(ABS(G20-J17),Note!$E$1:$F$25,2,FALSE)</f>
        <v>1</v>
      </c>
      <c r="K20" s="3">
        <f>VLOOKUP(ABS(G20-K17),Note!$E$1:$F$25,2,FALSE)</f>
        <v>0</v>
      </c>
      <c r="L20">
        <f t="shared" si="23"/>
        <v>8</v>
      </c>
      <c r="M20" s="3">
        <f>VLOOKUP(ABS(L20-M17),Note!$E$1:$F$25,2,FALSE)</f>
        <v>0</v>
      </c>
      <c r="N20" s="3">
        <f>VLOOKUP(ABS(L20-N17),Note!$E$1:$F$25,2,FALSE)</f>
        <v>0</v>
      </c>
      <c r="O20" s="3">
        <f>VLOOKUP(ABS(L20-O17),Note!$E$1:$F$25,2,FALSE)</f>
        <v>0</v>
      </c>
      <c r="P20" s="3">
        <f>VLOOKUP(ABS(L20-P17),Note!$E$1:$F$25,2,FALSE)</f>
        <v>0</v>
      </c>
      <c r="Q20">
        <f t="shared" si="24"/>
        <v>8</v>
      </c>
      <c r="R20" s="3">
        <f>VLOOKUP(ABS(Q20-R17),Note!$E$1:$F$25,2,FALSE)</f>
        <v>0</v>
      </c>
      <c r="S20" s="3">
        <f>VLOOKUP(ABS(Q20-S17),Note!$E$1:$F$25,2,FALSE)</f>
        <v>1</v>
      </c>
      <c r="T20" s="3">
        <f>VLOOKUP(ABS(Q20-T17),Note!$E$1:$F$25,2,FALSE)</f>
        <v>1</v>
      </c>
      <c r="U20" s="3">
        <f>VLOOKUP(ABS(Q20-U17),Note!$E$1:$F$25,2,FALSE)</f>
        <v>0</v>
      </c>
      <c r="V20">
        <f t="shared" si="25"/>
        <v>8</v>
      </c>
      <c r="W20" s="3">
        <f>VLOOKUP(ABS(V20-W17),Note!$E$1:$F$25,2,FALSE)</f>
        <v>0</v>
      </c>
      <c r="X20" s="3">
        <f>VLOOKUP(ABS(V20-X17),Note!$E$1:$F$25,2,FALSE)</f>
        <v>0</v>
      </c>
      <c r="Y20" s="3">
        <f>VLOOKUP(ABS(V20-Y17),Note!$E$1:$F$25,2,FALSE)</f>
        <v>0</v>
      </c>
      <c r="Z20" s="3">
        <f>VLOOKUP(ABS(V20-Z17),Note!$E$1:$F$25,2,FALSE)</f>
        <v>0</v>
      </c>
      <c r="AA20">
        <f t="shared" si="26"/>
        <v>8</v>
      </c>
      <c r="AB20" s="3">
        <f>VLOOKUP(ABS(AA20-AB17),Note!$E$1:$F$25,2,FALSE)</f>
        <v>0</v>
      </c>
      <c r="AC20" s="3">
        <f>VLOOKUP(ABS(AA20-AC17),Note!$E$1:$F$25,2,FALSE)</f>
        <v>1</v>
      </c>
      <c r="AD20" s="3">
        <f>VLOOKUP(ABS(AA20-AD17),Note!$E$1:$F$25,2,FALSE)</f>
        <v>0</v>
      </c>
      <c r="AE20" s="3">
        <f>VLOOKUP(ABS(AA20-AE17),Note!$E$1:$F$25,2,FALSE)</f>
        <v>0</v>
      </c>
      <c r="AF20">
        <f t="shared" si="27"/>
        <v>8</v>
      </c>
      <c r="AG20" s="3">
        <f>VLOOKUP(ABS(AF20-AG17),Note!$E$1:$F$25,2,FALSE)</f>
        <v>0</v>
      </c>
      <c r="AH20" s="3">
        <f>VLOOKUP(ABS(AF20-AH17),Note!$E$1:$F$25,2,FALSE)</f>
        <v>0</v>
      </c>
      <c r="AI20" s="3">
        <f>VLOOKUP(ABS(AF20-AI17),Note!$E$1:$F$25,2,FALSE)</f>
        <v>0</v>
      </c>
      <c r="AJ20" s="3">
        <f>VLOOKUP(ABS(AF20-AJ17),Note!$E$1:$F$25,2,FALSE)</f>
        <v>0</v>
      </c>
      <c r="AK20">
        <f t="shared" si="28"/>
        <v>8</v>
      </c>
      <c r="AL20" s="3">
        <f>VLOOKUP(ABS(AK20-AL17),Note!$E$1:$F$25,2,FALSE)</f>
        <v>1</v>
      </c>
      <c r="AM20" s="3">
        <f>VLOOKUP(ABS(AK20-AM17),Note!$E$1:$F$25,2,FALSE)</f>
        <v>0</v>
      </c>
      <c r="AN20" s="3">
        <f>VLOOKUP(ABS(AK20-AN17),Note!$E$1:$F$25,2,FALSE)</f>
        <v>0</v>
      </c>
      <c r="AO20" s="3">
        <f>VLOOKUP(ABS(AK20-AO17),Note!$E$1:$F$25,2,FALSE)</f>
        <v>0</v>
      </c>
      <c r="AP20">
        <f t="shared" si="29"/>
        <v>8</v>
      </c>
      <c r="AQ20" s="3">
        <f>VLOOKUP(ABS(AP20-AQ17),Note!$E$1:$F$25,2,FALSE)</f>
        <v>0</v>
      </c>
      <c r="AR20" s="3">
        <f>VLOOKUP(ABS(AP20-AR17),Note!$E$1:$F$25,2,FALSE)</f>
        <v>0</v>
      </c>
      <c r="AS20" s="3">
        <f>VLOOKUP(ABS(AP20-AS17),Note!$E$1:$F$25,2,FALSE)</f>
        <v>0</v>
      </c>
      <c r="AT20" s="3">
        <f>VLOOKUP(ABS(AP20-AT17),Note!$E$1:$F$25,2,FALSE)</f>
        <v>0</v>
      </c>
      <c r="AU20">
        <f t="shared" si="30"/>
        <v>8</v>
      </c>
      <c r="AV20" s="3">
        <f>VLOOKUP(ABS(AU20-AV17),Note!$E$1:$F$25,2,FALSE)</f>
        <v>1</v>
      </c>
      <c r="AW20" s="3">
        <f>VLOOKUP(ABS(AU20-AW17),Note!$E$1:$F$25,2,FALSE)</f>
        <v>0</v>
      </c>
      <c r="AX20" s="3">
        <f>VLOOKUP(ABS(AU20-AX17),Note!$E$1:$F$25,2,FALSE)</f>
        <v>0</v>
      </c>
      <c r="AY20" s="3">
        <f>VLOOKUP(ABS(AU20-AY17),Note!$E$1:$F$25,2,FALSE)</f>
        <v>1</v>
      </c>
      <c r="AZ20">
        <f t="shared" si="31"/>
        <v>8</v>
      </c>
      <c r="BA20" s="3">
        <f>VLOOKUP(ABS(AZ20-BA17),Note!$E$1:$F$25,2,FALSE)</f>
        <v>0</v>
      </c>
      <c r="BB20" s="3">
        <f>VLOOKUP(ABS(AZ20-BB17),Note!$E$1:$F$25,2,FALSE)</f>
        <v>0</v>
      </c>
      <c r="BC20" s="3">
        <f>VLOOKUP(ABS(AZ20-BC17),Note!$E$1:$F$25,2,FALSE)</f>
        <v>0</v>
      </c>
      <c r="BD20" s="3">
        <f>VLOOKUP(ABS(AZ20-BD17),Note!$E$1:$F$25,2,FALSE)</f>
        <v>0</v>
      </c>
      <c r="BE20">
        <f t="shared" si="32"/>
        <v>8</v>
      </c>
      <c r="BF20" s="3">
        <f>VLOOKUP(ABS(BE20-BF17),Note!$E$1:$F$25,2,FALSE)</f>
        <v>0</v>
      </c>
      <c r="BG20" s="3">
        <f>VLOOKUP(ABS(BE20-BG17),Note!$E$1:$F$25,2,FALSE)</f>
        <v>0</v>
      </c>
      <c r="BH20" s="3">
        <f>VLOOKUP(ABS(BE20-BH17),Note!$E$1:$F$25,2,FALSE)</f>
        <v>0</v>
      </c>
      <c r="BI20" s="3">
        <f>VLOOKUP(ABS(BE20-BI17),Note!$E$1:$F$25,2,FALSE)</f>
        <v>1</v>
      </c>
    </row>
    <row r="21" spans="4:59">
      <c r="D21">
        <f>SUM(C18:C20,D18:D20,E18:E20,F18:F20)</f>
        <v>0</v>
      </c>
      <c r="I21">
        <f>SUM(H18:H20,I18:I20,J18:J20,K18:K20)</f>
        <v>4</v>
      </c>
      <c r="N21">
        <f>SUM(M18:M20,N18:N20,O18:O20,P18:P20)</f>
        <v>0</v>
      </c>
      <c r="S21">
        <f>SUM(R18:R20,S18:S20,T18:T20,U18:U20)</f>
        <v>4</v>
      </c>
      <c r="X21">
        <f>SUM(W18:W20,X18:X20,Y18:Y20,Z18:Z20)</f>
        <v>0</v>
      </c>
      <c r="AC21">
        <f>SUM(AB18:AB20,AC18:AC20,AD18:AD20,AE18:AE20)</f>
        <v>4</v>
      </c>
      <c r="AH21">
        <f>SUM(AG18:AG20,AH18:AH20,AI18:AI20,AJ18:AJ20)</f>
        <v>0</v>
      </c>
      <c r="AM21">
        <f>SUM(AL18:AL20,AM18:AM20,AN18:AN20,AO18:AO20)</f>
        <v>4</v>
      </c>
      <c r="AR21">
        <f>SUM(AQ18:AQ20,AR18:AR20,AS18:AS20,AT18:AT20)</f>
        <v>0</v>
      </c>
      <c r="AW21">
        <f>SUM(AV18:AV20,AW18:AW20,AX18:AX20,AY18:AY20)</f>
        <v>4</v>
      </c>
      <c r="BB21">
        <f>SUM(BA18:BA20,BB18:BB20,BC18:BC20,BD18:BD20)</f>
        <v>0</v>
      </c>
      <c r="BG21">
        <f>SUM(BF18:BF20,BG18:BG20,BH18:BH20,BI18:BI20)</f>
        <v>4</v>
      </c>
    </row>
    <row r="22" spans="1:61">
      <c r="A22" s="1" t="str">
        <f>D28&amp;I28&amp;N28&amp;S28&amp;X28&amp;AC28&amp;AH28&amp;AM28&amp;AR28&amp;AW28&amp;BB28&amp;BG28</f>
        <v>222222222222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407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3:61">
      <c r="C23" t="s">
        <v>0</v>
      </c>
      <c r="D23" t="s">
        <v>42</v>
      </c>
      <c r="E23" t="s">
        <v>8</v>
      </c>
      <c r="F23" t="s">
        <v>11</v>
      </c>
      <c r="H23" t="s">
        <v>38</v>
      </c>
      <c r="I23" t="s">
        <v>5</v>
      </c>
      <c r="J23" t="s">
        <v>49</v>
      </c>
      <c r="K23" t="s">
        <v>12</v>
      </c>
      <c r="M23" t="s">
        <v>3</v>
      </c>
      <c r="N23" t="s">
        <v>6</v>
      </c>
      <c r="O23" t="s">
        <v>10</v>
      </c>
      <c r="P23" t="s">
        <v>0</v>
      </c>
      <c r="R23" t="s">
        <v>42</v>
      </c>
      <c r="S23" t="s">
        <v>47</v>
      </c>
      <c r="T23" t="s">
        <v>11</v>
      </c>
      <c r="U23" t="s">
        <v>39</v>
      </c>
      <c r="W23" t="s">
        <v>5</v>
      </c>
      <c r="X23" t="s">
        <v>8</v>
      </c>
      <c r="Y23" t="s">
        <v>12</v>
      </c>
      <c r="Z23" t="s">
        <v>3</v>
      </c>
      <c r="AB23" t="s">
        <v>6</v>
      </c>
      <c r="AC23" t="s">
        <v>50</v>
      </c>
      <c r="AD23" t="s">
        <v>0</v>
      </c>
      <c r="AE23" t="s">
        <v>42</v>
      </c>
      <c r="AG23" t="s">
        <v>45</v>
      </c>
      <c r="AH23" t="s">
        <v>10</v>
      </c>
      <c r="AI23" t="s">
        <v>38</v>
      </c>
      <c r="AJ23" t="s">
        <v>5</v>
      </c>
      <c r="AL23" t="s">
        <v>8</v>
      </c>
      <c r="AM23" t="s">
        <v>11</v>
      </c>
      <c r="AN23" t="s">
        <v>3</v>
      </c>
      <c r="AO23" t="s">
        <v>6</v>
      </c>
      <c r="AQ23" t="s">
        <v>50</v>
      </c>
      <c r="AR23" t="s">
        <v>56</v>
      </c>
      <c r="AS23" t="s">
        <v>42</v>
      </c>
      <c r="AT23" t="s">
        <v>47</v>
      </c>
      <c r="AV23" t="s">
        <v>10</v>
      </c>
      <c r="AW23" t="s">
        <v>0</v>
      </c>
      <c r="AX23" t="s">
        <v>5</v>
      </c>
      <c r="AY23" t="s">
        <v>8</v>
      </c>
      <c r="BA23" t="s">
        <v>11</v>
      </c>
      <c r="BB23" t="s">
        <v>39</v>
      </c>
      <c r="BC23" t="s">
        <v>6</v>
      </c>
      <c r="BD23" t="s">
        <v>50</v>
      </c>
      <c r="BF23" t="s">
        <v>12</v>
      </c>
      <c r="BG23" t="s">
        <v>3</v>
      </c>
      <c r="BH23" t="s">
        <v>45</v>
      </c>
      <c r="BI23" t="s">
        <v>10</v>
      </c>
    </row>
    <row r="24" spans="3:61">
      <c r="C24">
        <f>VLOOKUP(C23,Note!$A$1:$B$26,2,FALSE)</f>
        <v>0</v>
      </c>
      <c r="D24">
        <f>VLOOKUP(D23,Note!$A$1:$B$26,2,FALSE)</f>
        <v>3</v>
      </c>
      <c r="E24">
        <f>VLOOKUP(E23,Note!$A$1:$B$26,2,FALSE)</f>
        <v>7</v>
      </c>
      <c r="F24">
        <f>VLOOKUP(F23,Note!$A$1:$B$26,2,FALSE)</f>
        <v>10</v>
      </c>
      <c r="H24">
        <f>VLOOKUP(H23,Note!$A$1:$B$26,2,FALSE)</f>
        <v>1</v>
      </c>
      <c r="I24">
        <f>VLOOKUP(I23,Note!$A$1:$B$26,2,FALSE)</f>
        <v>4</v>
      </c>
      <c r="J24">
        <f>VLOOKUP(J23,Note!$A$1:$B$26,2,FALSE)</f>
        <v>8</v>
      </c>
      <c r="K24">
        <f>VLOOKUP(K23,Note!$A$1:$B$26,2,FALSE)</f>
        <v>11</v>
      </c>
      <c r="M24">
        <f>VLOOKUP(M23,Note!$A$1:$B$26,2,FALSE)</f>
        <v>2</v>
      </c>
      <c r="N24">
        <f>VLOOKUP(N23,Note!$A$1:$B$26,2,FALSE)</f>
        <v>5</v>
      </c>
      <c r="O24">
        <f>VLOOKUP(O23,Note!$A$1:$B$26,2,FALSE)</f>
        <v>9</v>
      </c>
      <c r="P24">
        <f>VLOOKUP(P23,Note!$A$1:$B$26,2,FALSE)</f>
        <v>0</v>
      </c>
      <c r="R24">
        <f>VLOOKUP(R23,Note!$A$1:$B$26,2,FALSE)</f>
        <v>3</v>
      </c>
      <c r="S24">
        <f>VLOOKUP(S23,Note!$A$1:$B$26,2,FALSE)</f>
        <v>6</v>
      </c>
      <c r="T24">
        <f>VLOOKUP(T23,Note!$A$1:$B$26,2,FALSE)</f>
        <v>10</v>
      </c>
      <c r="U24">
        <f>VLOOKUP(U23,Note!$A$1:$B$26,2,FALSE)</f>
        <v>1</v>
      </c>
      <c r="W24">
        <f>VLOOKUP(W23,Note!$A$1:$B$26,2,FALSE)</f>
        <v>4</v>
      </c>
      <c r="X24">
        <f>VLOOKUP(X23,Note!$A$1:$B$26,2,FALSE)</f>
        <v>7</v>
      </c>
      <c r="Y24">
        <f>VLOOKUP(Y23,Note!$A$1:$B$26,2,FALSE)</f>
        <v>11</v>
      </c>
      <c r="Z24">
        <f>VLOOKUP(Z23,Note!$A$1:$B$26,2,FALSE)</f>
        <v>2</v>
      </c>
      <c r="AB24">
        <f>VLOOKUP(AB23,Note!$A$1:$B$26,2,FALSE)</f>
        <v>5</v>
      </c>
      <c r="AC24">
        <f>VLOOKUP(AC23,Note!$A$1:$B$26,2,FALSE)</f>
        <v>8</v>
      </c>
      <c r="AD24">
        <f>VLOOKUP(AD23,Note!$A$1:$B$26,2,FALSE)</f>
        <v>0</v>
      </c>
      <c r="AE24">
        <f>VLOOKUP(AE23,Note!$A$1:$B$26,2,FALSE)</f>
        <v>3</v>
      </c>
      <c r="AG24">
        <f>VLOOKUP(AG23,Note!$A$1:$B$26,2,FALSE)</f>
        <v>6</v>
      </c>
      <c r="AH24">
        <f>VLOOKUP(AH23,Note!$A$1:$B$26,2,FALSE)</f>
        <v>9</v>
      </c>
      <c r="AI24">
        <f>VLOOKUP(AI23,Note!$A$1:$B$26,2,FALSE)</f>
        <v>1</v>
      </c>
      <c r="AJ24">
        <f>VLOOKUP(AJ23,Note!$A$1:$B$26,2,FALSE)</f>
        <v>4</v>
      </c>
      <c r="AL24">
        <f>VLOOKUP(AL23,Note!$A$1:$B$26,2,FALSE)</f>
        <v>7</v>
      </c>
      <c r="AM24">
        <f>VLOOKUP(AM23,Note!$A$1:$B$26,2,FALSE)</f>
        <v>10</v>
      </c>
      <c r="AN24">
        <f>VLOOKUP(AN23,Note!$A$1:$B$26,2,FALSE)</f>
        <v>2</v>
      </c>
      <c r="AO24">
        <f>VLOOKUP(AO23,Note!$A$1:$B$26,2,FALSE)</f>
        <v>5</v>
      </c>
      <c r="AQ24">
        <f>VLOOKUP(AQ23,Note!$A$1:$B$26,2,FALSE)</f>
        <v>8</v>
      </c>
      <c r="AR24">
        <f>VLOOKUP(AR23,Note!$A$1:$B$26,2,FALSE)</f>
        <v>11</v>
      </c>
      <c r="AS24">
        <f>VLOOKUP(AS23,Note!$A$1:$B$26,2,FALSE)</f>
        <v>3</v>
      </c>
      <c r="AT24">
        <f>VLOOKUP(AT23,Note!$A$1:$B$26,2,FALSE)</f>
        <v>6</v>
      </c>
      <c r="AV24">
        <f>VLOOKUP(AV23,Note!$A$1:$B$26,2,FALSE)</f>
        <v>9</v>
      </c>
      <c r="AW24">
        <f>VLOOKUP(AW23,Note!$A$1:$B$26,2,FALSE)</f>
        <v>0</v>
      </c>
      <c r="AX24">
        <f>VLOOKUP(AX23,Note!$A$1:$B$26,2,FALSE)</f>
        <v>4</v>
      </c>
      <c r="AY24">
        <f>VLOOKUP(AY23,Note!$A$1:$B$26,2,FALSE)</f>
        <v>7</v>
      </c>
      <c r="BA24">
        <f>VLOOKUP(BA23,Note!$A$1:$B$26,2,FALSE)</f>
        <v>10</v>
      </c>
      <c r="BB24">
        <f>VLOOKUP(BB23,Note!$A$1:$B$26,2,FALSE)</f>
        <v>1</v>
      </c>
      <c r="BC24">
        <f>VLOOKUP(BC23,Note!$A$1:$B$26,2,FALSE)</f>
        <v>5</v>
      </c>
      <c r="BD24">
        <f>VLOOKUP(BD23,Note!$A$1:$B$26,2,FALSE)</f>
        <v>8</v>
      </c>
      <c r="BF24">
        <f>VLOOKUP(BF23,Note!$A$1:$B$26,2,FALSE)</f>
        <v>11</v>
      </c>
      <c r="BG24">
        <f>VLOOKUP(BG23,Note!$A$1:$B$26,2,FALSE)</f>
        <v>2</v>
      </c>
      <c r="BH24">
        <f>VLOOKUP(BH23,Note!$A$1:$B$26,2,FALSE)</f>
        <v>6</v>
      </c>
      <c r="BI24">
        <f>VLOOKUP(BI23,Note!$A$1:$B$26,2,FALSE)</f>
        <v>9</v>
      </c>
    </row>
    <row r="25" spans="1:61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 s="3">
        <f>VLOOKUP(ABS(B25-F24),Note!$E$1:$F$25,2,FALSE)</f>
        <v>0</v>
      </c>
      <c r="G25">
        <f t="shared" ref="G25:G27" si="33">B25</f>
        <v>0</v>
      </c>
      <c r="H25" s="3">
        <f>VLOOKUP(ABS(G25-H24),Note!$E$1:$F$25,2,FALSE)</f>
        <v>1</v>
      </c>
      <c r="I25" s="3">
        <f>VLOOKUP(ABS(G25-I24),Note!$E$1:$F$25,2,FALSE)</f>
        <v>0</v>
      </c>
      <c r="J25" s="3">
        <f>VLOOKUP(ABS(G25-J24),Note!$E$1:$F$25,2,FALSE)</f>
        <v>0</v>
      </c>
      <c r="K25" s="3">
        <f>VLOOKUP(ABS(G25-K24),Note!$E$1:$F$25,2,FALSE)</f>
        <v>1</v>
      </c>
      <c r="L25">
        <f t="shared" ref="L25:L27" si="34">G25</f>
        <v>0</v>
      </c>
      <c r="M25" s="3">
        <f>VLOOKUP(ABS(L25-M24),Note!$E$1:$F$25,2,FALSE)</f>
        <v>0</v>
      </c>
      <c r="N25" s="3">
        <f>VLOOKUP(ABS(L25-N24),Note!$E$1:$F$25,2,FALSE)</f>
        <v>0</v>
      </c>
      <c r="O25" s="3">
        <f>VLOOKUP(ABS(L25-O24),Note!$E$1:$F$25,2,FALSE)</f>
        <v>0</v>
      </c>
      <c r="P25" s="3">
        <f>VLOOKUP(ABS(L25-P24),Note!$E$1:$F$25,2,FALSE)</f>
        <v>0</v>
      </c>
      <c r="Q25">
        <f t="shared" ref="Q25:Q27" si="35">L25</f>
        <v>0</v>
      </c>
      <c r="R25" s="3">
        <f>VLOOKUP(ABS(Q25-R24),Note!$E$1:$F$25,2,FALSE)</f>
        <v>0</v>
      </c>
      <c r="S25" s="3">
        <f>VLOOKUP(ABS(Q25-S24),Note!$E$1:$F$25,2,FALSE)</f>
        <v>0</v>
      </c>
      <c r="T25" s="3">
        <f>VLOOKUP(ABS(Q25-T24),Note!$E$1:$F$25,2,FALSE)</f>
        <v>0</v>
      </c>
      <c r="U25" s="3">
        <f>VLOOKUP(ABS(Q25-U24),Note!$E$1:$F$25,2,FALSE)</f>
        <v>1</v>
      </c>
      <c r="V25">
        <f t="shared" ref="V25:V27" si="36">Q25</f>
        <v>0</v>
      </c>
      <c r="W25" s="3">
        <f>VLOOKUP(ABS(V25-W24),Note!$E$1:$F$25,2,FALSE)</f>
        <v>0</v>
      </c>
      <c r="X25" s="3">
        <f>VLOOKUP(ABS(V25-X24),Note!$E$1:$F$25,2,FALSE)</f>
        <v>0</v>
      </c>
      <c r="Y25" s="3">
        <f>VLOOKUP(ABS(V25-Y24),Note!$E$1:$F$25,2,FALSE)</f>
        <v>1</v>
      </c>
      <c r="Z25" s="3">
        <f>VLOOKUP(ABS(V25-Z24),Note!$E$1:$F$25,2,FALSE)</f>
        <v>0</v>
      </c>
      <c r="AA25">
        <f t="shared" ref="AA25:AA27" si="37">V25</f>
        <v>0</v>
      </c>
      <c r="AB25" s="3">
        <f>VLOOKUP(ABS(AA25-AB24),Note!$E$1:$F$25,2,FALSE)</f>
        <v>0</v>
      </c>
      <c r="AC25" s="3">
        <f>VLOOKUP(ABS(AA25-AC24),Note!$E$1:$F$25,2,FALSE)</f>
        <v>0</v>
      </c>
      <c r="AD25" s="3">
        <f>VLOOKUP(ABS(AA25-AD24),Note!$E$1:$F$25,2,FALSE)</f>
        <v>0</v>
      </c>
      <c r="AE25" s="3">
        <f>VLOOKUP(ABS(AA25-AE24),Note!$E$1:$F$25,2,FALSE)</f>
        <v>0</v>
      </c>
      <c r="AF25">
        <f t="shared" ref="AF25:AF27" si="38">AA25</f>
        <v>0</v>
      </c>
      <c r="AG25" s="3">
        <f>VLOOKUP(ABS(AF25-AG24),Note!$E$1:$F$25,2,FALSE)</f>
        <v>0</v>
      </c>
      <c r="AH25" s="3">
        <f>VLOOKUP(ABS(AF25-AH24),Note!$E$1:$F$25,2,FALSE)</f>
        <v>0</v>
      </c>
      <c r="AI25" s="3">
        <f>VLOOKUP(ABS(AF25-AI24),Note!$E$1:$F$25,2,FALSE)</f>
        <v>1</v>
      </c>
      <c r="AJ25" s="3">
        <f>VLOOKUP(ABS(AF25-AJ24),Note!$E$1:$F$25,2,FALSE)</f>
        <v>0</v>
      </c>
      <c r="AK25">
        <f t="shared" ref="AK25:AK27" si="39">AF25</f>
        <v>0</v>
      </c>
      <c r="AL25" s="3">
        <f>VLOOKUP(ABS(AK25-AL24),Note!$E$1:$F$25,2,FALSE)</f>
        <v>0</v>
      </c>
      <c r="AM25" s="3">
        <f>VLOOKUP(ABS(AK25-AM24),Note!$E$1:$F$25,2,FALSE)</f>
        <v>0</v>
      </c>
      <c r="AN25" s="3">
        <f>VLOOKUP(ABS(AK25-AN24),Note!$E$1:$F$25,2,FALSE)</f>
        <v>0</v>
      </c>
      <c r="AO25" s="3">
        <f>VLOOKUP(ABS(AK25-AO24),Note!$E$1:$F$25,2,FALSE)</f>
        <v>0</v>
      </c>
      <c r="AP25">
        <f t="shared" ref="AP25:AP27" si="40">AK25</f>
        <v>0</v>
      </c>
      <c r="AQ25" s="3">
        <f>VLOOKUP(ABS(AP25-AQ24),Note!$E$1:$F$25,2,FALSE)</f>
        <v>0</v>
      </c>
      <c r="AR25" s="3">
        <f>VLOOKUP(ABS(AP25-AR24),Note!$E$1:$F$25,2,FALSE)</f>
        <v>1</v>
      </c>
      <c r="AS25" s="3">
        <f>VLOOKUP(ABS(AP25-AS24),Note!$E$1:$F$25,2,FALSE)</f>
        <v>0</v>
      </c>
      <c r="AT25" s="3">
        <f>VLOOKUP(ABS(AP25-AT24),Note!$E$1:$F$25,2,FALSE)</f>
        <v>0</v>
      </c>
      <c r="AU25">
        <f t="shared" ref="AU25:AU27" si="41">AP25</f>
        <v>0</v>
      </c>
      <c r="AV25" s="3">
        <f>VLOOKUP(ABS(AU25-AV24),Note!$E$1:$F$25,2,FALSE)</f>
        <v>0</v>
      </c>
      <c r="AW25" s="3">
        <f>VLOOKUP(ABS(AU25-AW24),Note!$E$1:$F$25,2,FALSE)</f>
        <v>0</v>
      </c>
      <c r="AX25" s="3">
        <f>VLOOKUP(ABS(AU25-AX24),Note!$E$1:$F$25,2,FALSE)</f>
        <v>0</v>
      </c>
      <c r="AY25" s="3">
        <f>VLOOKUP(ABS(AU25-AY24),Note!$E$1:$F$25,2,FALSE)</f>
        <v>0</v>
      </c>
      <c r="AZ25">
        <f t="shared" ref="AZ25:AZ27" si="42">AU25</f>
        <v>0</v>
      </c>
      <c r="BA25" s="3">
        <f>VLOOKUP(ABS(AZ25-BA24),Note!$E$1:$F$25,2,FALSE)</f>
        <v>0</v>
      </c>
      <c r="BB25" s="3">
        <f>VLOOKUP(ABS(AZ25-BB24),Note!$E$1:$F$25,2,FALSE)</f>
        <v>1</v>
      </c>
      <c r="BC25" s="3">
        <f>VLOOKUP(ABS(AZ25-BC24),Note!$E$1:$F$25,2,FALSE)</f>
        <v>0</v>
      </c>
      <c r="BD25" s="3">
        <f>VLOOKUP(ABS(AZ25-BD24),Note!$E$1:$F$25,2,FALSE)</f>
        <v>0</v>
      </c>
      <c r="BE25">
        <f t="shared" ref="BE25:BE27" si="43">AZ25</f>
        <v>0</v>
      </c>
      <c r="BF25" s="3">
        <f>VLOOKUP(ABS(BE25-BF24),Note!$E$1:$F$25,2,FALSE)</f>
        <v>1</v>
      </c>
      <c r="BG25" s="3">
        <f>VLOOKUP(ABS(BE25-BG24),Note!$E$1:$F$25,2,FALSE)</f>
        <v>0</v>
      </c>
      <c r="BH25" s="3">
        <f>VLOOKUP(ABS(BE25-BH24),Note!$E$1:$F$25,2,FALSE)</f>
        <v>0</v>
      </c>
      <c r="BI25" s="3">
        <f>VLOOKUP(ABS(BE25-BI24),Note!$E$1:$F$25,2,FALSE)</f>
        <v>0</v>
      </c>
    </row>
    <row r="26" spans="1:61">
      <c r="A26" t="str">
        <f>VLOOKUP(まとめ3!$A$1&amp;"aug",Chords!$A$2:$D$188,2,FALSE)</f>
        <v>E</v>
      </c>
      <c r="B26">
        <f>VLOOKUP(A26,Note!$A$1:$B$26,2,FALSE)</f>
        <v>4</v>
      </c>
      <c r="C26" s="3">
        <f>VLOOKUP(ABS(B26-C24),Note!$E$1:$F$25,2,FALSE)</f>
        <v>0</v>
      </c>
      <c r="D26" s="3">
        <f>VLOOKUP(ABS(B26-D24),Note!$E$1:$F$25,2,FALSE)</f>
        <v>1</v>
      </c>
      <c r="E26" s="3">
        <f>VLOOKUP(ABS(B26-E24),Note!$E$1:$F$25,2,FALSE)</f>
        <v>0</v>
      </c>
      <c r="F26" s="3">
        <f>VLOOKUP(ABS(B26-F24),Note!$E$1:$F$25,2,FALSE)</f>
        <v>0</v>
      </c>
      <c r="G26">
        <f t="shared" si="33"/>
        <v>4</v>
      </c>
      <c r="H26" s="3">
        <f>VLOOKUP(ABS(G26-H24),Note!$E$1:$F$25,2,FALSE)</f>
        <v>0</v>
      </c>
      <c r="I26" s="3">
        <f>VLOOKUP(ABS(G26-I24),Note!$E$1:$F$25,2,FALSE)</f>
        <v>0</v>
      </c>
      <c r="J26" s="3">
        <f>VLOOKUP(ABS(G26-J24),Note!$E$1:$F$25,2,FALSE)</f>
        <v>0</v>
      </c>
      <c r="K26" s="3">
        <f>VLOOKUP(ABS(G26-K24),Note!$E$1:$F$25,2,FALSE)</f>
        <v>0</v>
      </c>
      <c r="L26">
        <f t="shared" si="34"/>
        <v>4</v>
      </c>
      <c r="M26" s="3">
        <f>VLOOKUP(ABS(L26-M24),Note!$E$1:$F$25,2,FALSE)</f>
        <v>0</v>
      </c>
      <c r="N26" s="3">
        <f>VLOOKUP(ABS(L26-N24),Note!$E$1:$F$25,2,FALSE)</f>
        <v>1</v>
      </c>
      <c r="O26" s="3">
        <f>VLOOKUP(ABS(L26-O24),Note!$E$1:$F$25,2,FALSE)</f>
        <v>0</v>
      </c>
      <c r="P26" s="3">
        <f>VLOOKUP(ABS(L26-P24),Note!$E$1:$F$25,2,FALSE)</f>
        <v>0</v>
      </c>
      <c r="Q26">
        <f t="shared" si="35"/>
        <v>4</v>
      </c>
      <c r="R26" s="3">
        <f>VLOOKUP(ABS(Q26-R24),Note!$E$1:$F$25,2,FALSE)</f>
        <v>1</v>
      </c>
      <c r="S26" s="3">
        <f>VLOOKUP(ABS(Q26-S24),Note!$E$1:$F$25,2,FALSE)</f>
        <v>0</v>
      </c>
      <c r="T26" s="3">
        <f>VLOOKUP(ABS(Q26-T24),Note!$E$1:$F$25,2,FALSE)</f>
        <v>0</v>
      </c>
      <c r="U26" s="3">
        <f>VLOOKUP(ABS(Q26-U24),Note!$E$1:$F$25,2,FALSE)</f>
        <v>0</v>
      </c>
      <c r="V26">
        <f t="shared" si="36"/>
        <v>4</v>
      </c>
      <c r="W26" s="3">
        <f>VLOOKUP(ABS(V26-W24),Note!$E$1:$F$25,2,FALSE)</f>
        <v>0</v>
      </c>
      <c r="X26" s="3">
        <f>VLOOKUP(ABS(V26-X24),Note!$E$1:$F$25,2,FALSE)</f>
        <v>0</v>
      </c>
      <c r="Y26" s="3">
        <f>VLOOKUP(ABS(V26-Y24),Note!$E$1:$F$25,2,FALSE)</f>
        <v>0</v>
      </c>
      <c r="Z26" s="3">
        <f>VLOOKUP(ABS(V26-Z24),Note!$E$1:$F$25,2,FALSE)</f>
        <v>0</v>
      </c>
      <c r="AA26">
        <f t="shared" si="37"/>
        <v>4</v>
      </c>
      <c r="AB26" s="3">
        <f>VLOOKUP(ABS(AA26-AB24),Note!$E$1:$F$25,2,FALSE)</f>
        <v>1</v>
      </c>
      <c r="AC26" s="3">
        <f>VLOOKUP(ABS(AA26-AC24),Note!$E$1:$F$25,2,FALSE)</f>
        <v>0</v>
      </c>
      <c r="AD26" s="3">
        <f>VLOOKUP(ABS(AA26-AD24),Note!$E$1:$F$25,2,FALSE)</f>
        <v>0</v>
      </c>
      <c r="AE26" s="3">
        <f>VLOOKUP(ABS(AA26-AE24),Note!$E$1:$F$25,2,FALSE)</f>
        <v>1</v>
      </c>
      <c r="AF26">
        <f t="shared" si="38"/>
        <v>4</v>
      </c>
      <c r="AG26" s="3">
        <f>VLOOKUP(ABS(AF26-AG24),Note!$E$1:$F$25,2,FALSE)</f>
        <v>0</v>
      </c>
      <c r="AH26" s="3">
        <f>VLOOKUP(ABS(AF26-AH24),Note!$E$1:$F$25,2,FALSE)</f>
        <v>0</v>
      </c>
      <c r="AI26" s="3">
        <f>VLOOKUP(ABS(AF26-AI24),Note!$E$1:$F$25,2,FALSE)</f>
        <v>0</v>
      </c>
      <c r="AJ26" s="3">
        <f>VLOOKUP(ABS(AF26-AJ24),Note!$E$1:$F$25,2,FALSE)</f>
        <v>0</v>
      </c>
      <c r="AK26">
        <f t="shared" si="39"/>
        <v>4</v>
      </c>
      <c r="AL26" s="3">
        <f>VLOOKUP(ABS(AK26-AL24),Note!$E$1:$F$25,2,FALSE)</f>
        <v>0</v>
      </c>
      <c r="AM26" s="3">
        <f>VLOOKUP(ABS(AK26-AM24),Note!$E$1:$F$25,2,FALSE)</f>
        <v>0</v>
      </c>
      <c r="AN26" s="3">
        <f>VLOOKUP(ABS(AK26-AN24),Note!$E$1:$F$25,2,FALSE)</f>
        <v>0</v>
      </c>
      <c r="AO26" s="3">
        <f>VLOOKUP(ABS(AK26-AO24),Note!$E$1:$F$25,2,FALSE)</f>
        <v>1</v>
      </c>
      <c r="AP26">
        <f t="shared" si="40"/>
        <v>4</v>
      </c>
      <c r="AQ26" s="3">
        <f>VLOOKUP(ABS(AP26-AQ24),Note!$E$1:$F$25,2,FALSE)</f>
        <v>0</v>
      </c>
      <c r="AR26" s="3">
        <f>VLOOKUP(ABS(AP26-AR24),Note!$E$1:$F$25,2,FALSE)</f>
        <v>0</v>
      </c>
      <c r="AS26" s="3">
        <f>VLOOKUP(ABS(AP26-AS24),Note!$E$1:$F$25,2,FALSE)</f>
        <v>1</v>
      </c>
      <c r="AT26" s="3">
        <f>VLOOKUP(ABS(AP26-AT24),Note!$E$1:$F$25,2,FALSE)</f>
        <v>0</v>
      </c>
      <c r="AU26">
        <f t="shared" si="41"/>
        <v>4</v>
      </c>
      <c r="AV26" s="3">
        <f>VLOOKUP(ABS(AU26-AV24),Note!$E$1:$F$25,2,FALSE)</f>
        <v>0</v>
      </c>
      <c r="AW26" s="3">
        <f>VLOOKUP(ABS(AU26-AW24),Note!$E$1:$F$25,2,FALSE)</f>
        <v>0</v>
      </c>
      <c r="AX26" s="3">
        <f>VLOOKUP(ABS(AU26-AX24),Note!$E$1:$F$25,2,FALSE)</f>
        <v>0</v>
      </c>
      <c r="AY26" s="3">
        <f>VLOOKUP(ABS(AU26-AY24),Note!$E$1:$F$25,2,FALSE)</f>
        <v>0</v>
      </c>
      <c r="AZ26">
        <f t="shared" si="42"/>
        <v>4</v>
      </c>
      <c r="BA26" s="3">
        <f>VLOOKUP(ABS(AZ26-BA24),Note!$E$1:$F$25,2,FALSE)</f>
        <v>0</v>
      </c>
      <c r="BB26" s="3">
        <f>VLOOKUP(ABS(AZ26-BB24),Note!$E$1:$F$25,2,FALSE)</f>
        <v>0</v>
      </c>
      <c r="BC26" s="3">
        <f>VLOOKUP(ABS(AZ26-BC24),Note!$E$1:$F$25,2,FALSE)</f>
        <v>1</v>
      </c>
      <c r="BD26" s="3">
        <f>VLOOKUP(ABS(AZ26-BD24),Note!$E$1:$F$25,2,FALSE)</f>
        <v>0</v>
      </c>
      <c r="BE26">
        <f t="shared" si="43"/>
        <v>4</v>
      </c>
      <c r="BF26" s="3">
        <f>VLOOKUP(ABS(BE26-BF24),Note!$E$1:$F$25,2,FALSE)</f>
        <v>0</v>
      </c>
      <c r="BG26" s="3">
        <f>VLOOKUP(ABS(BE26-BG24),Note!$E$1:$F$25,2,FALSE)</f>
        <v>0</v>
      </c>
      <c r="BH26" s="3">
        <f>VLOOKUP(ABS(BE26-BH24),Note!$E$1:$F$25,2,FALSE)</f>
        <v>0</v>
      </c>
      <c r="BI26" s="3">
        <f>VLOOKUP(ABS(BE26-BI24),Note!$E$1:$F$25,2,FALSE)</f>
        <v>0</v>
      </c>
    </row>
    <row r="27" spans="1:61">
      <c r="A27" t="str">
        <f>VLOOKUP(まとめ3!$A$1&amp;"aug",Chords!$A$2:$D$188,3,FALSE)</f>
        <v>G#</v>
      </c>
      <c r="B27">
        <f>VLOOKUP(A27,Note!$A$1:$B$26,2,FALSE)</f>
        <v>8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1</v>
      </c>
      <c r="F27" s="3">
        <f>VLOOKUP(ABS(B27-F24),Note!$E$1:$F$25,2,FALSE)</f>
        <v>0</v>
      </c>
      <c r="G27">
        <f t="shared" si="33"/>
        <v>8</v>
      </c>
      <c r="H27" s="3">
        <f>VLOOKUP(ABS(G27-H24),Note!$E$1:$F$25,2,FALSE)</f>
        <v>0</v>
      </c>
      <c r="I27" s="3">
        <f>VLOOKUP(ABS(G27-I24),Note!$E$1:$F$25,2,FALSE)</f>
        <v>0</v>
      </c>
      <c r="J27" s="3">
        <f>VLOOKUP(ABS(G27-J24),Note!$E$1:$F$25,2,FALSE)</f>
        <v>0</v>
      </c>
      <c r="K27" s="3">
        <f>VLOOKUP(ABS(G27-K24),Note!$E$1:$F$25,2,FALSE)</f>
        <v>0</v>
      </c>
      <c r="L27">
        <f t="shared" si="34"/>
        <v>8</v>
      </c>
      <c r="M27" s="3">
        <f>VLOOKUP(ABS(L27-M24),Note!$E$1:$F$25,2,FALSE)</f>
        <v>0</v>
      </c>
      <c r="N27" s="3">
        <f>VLOOKUP(ABS(L27-N24),Note!$E$1:$F$25,2,FALSE)</f>
        <v>0</v>
      </c>
      <c r="O27" s="3">
        <f>VLOOKUP(ABS(L27-O24),Note!$E$1:$F$25,2,FALSE)</f>
        <v>1</v>
      </c>
      <c r="P27" s="3">
        <f>VLOOKUP(ABS(L27-P24),Note!$E$1:$F$25,2,FALSE)</f>
        <v>0</v>
      </c>
      <c r="Q27">
        <f t="shared" si="35"/>
        <v>8</v>
      </c>
      <c r="R27" s="3">
        <f>VLOOKUP(ABS(Q27-R24),Note!$E$1:$F$25,2,FALSE)</f>
        <v>0</v>
      </c>
      <c r="S27" s="3">
        <f>VLOOKUP(ABS(Q27-S24),Note!$E$1:$F$25,2,FALSE)</f>
        <v>0</v>
      </c>
      <c r="T27" s="3">
        <f>VLOOKUP(ABS(Q27-T24),Note!$E$1:$F$25,2,FALSE)</f>
        <v>0</v>
      </c>
      <c r="U27" s="3">
        <f>VLOOKUP(ABS(Q27-U24),Note!$E$1:$F$25,2,FALSE)</f>
        <v>0</v>
      </c>
      <c r="V27">
        <f t="shared" si="36"/>
        <v>8</v>
      </c>
      <c r="W27" s="3">
        <f>VLOOKUP(ABS(V27-W24),Note!$E$1:$F$25,2,FALSE)</f>
        <v>0</v>
      </c>
      <c r="X27" s="3">
        <f>VLOOKUP(ABS(V27-X24),Note!$E$1:$F$25,2,FALSE)</f>
        <v>1</v>
      </c>
      <c r="Y27" s="3">
        <f>VLOOKUP(ABS(V27-Y24),Note!$E$1:$F$25,2,FALSE)</f>
        <v>0</v>
      </c>
      <c r="Z27" s="3">
        <f>VLOOKUP(ABS(V27-Z24),Note!$E$1:$F$25,2,FALSE)</f>
        <v>0</v>
      </c>
      <c r="AA27">
        <f t="shared" si="37"/>
        <v>8</v>
      </c>
      <c r="AB27" s="3">
        <f>VLOOKUP(ABS(AA27-AB24),Note!$E$1:$F$25,2,FALSE)</f>
        <v>0</v>
      </c>
      <c r="AC27" s="3">
        <f>VLOOKUP(ABS(AA27-AC24),Note!$E$1:$F$25,2,FALSE)</f>
        <v>0</v>
      </c>
      <c r="AD27" s="3">
        <f>VLOOKUP(ABS(AA27-AD24),Note!$E$1:$F$25,2,FALSE)</f>
        <v>0</v>
      </c>
      <c r="AE27" s="3">
        <f>VLOOKUP(ABS(AA27-AE24),Note!$E$1:$F$25,2,FALSE)</f>
        <v>0</v>
      </c>
      <c r="AF27">
        <f t="shared" si="38"/>
        <v>8</v>
      </c>
      <c r="AG27" s="3">
        <f>VLOOKUP(ABS(AF27-AG24),Note!$E$1:$F$25,2,FALSE)</f>
        <v>0</v>
      </c>
      <c r="AH27" s="3">
        <f>VLOOKUP(ABS(AF27-AH24),Note!$E$1:$F$25,2,FALSE)</f>
        <v>1</v>
      </c>
      <c r="AI27" s="3">
        <f>VLOOKUP(ABS(AF27-AI24),Note!$E$1:$F$25,2,FALSE)</f>
        <v>0</v>
      </c>
      <c r="AJ27" s="3">
        <f>VLOOKUP(ABS(AF27-AJ24),Note!$E$1:$F$25,2,FALSE)</f>
        <v>0</v>
      </c>
      <c r="AK27">
        <f t="shared" si="39"/>
        <v>8</v>
      </c>
      <c r="AL27" s="3">
        <f>VLOOKUP(ABS(AK27-AL24),Note!$E$1:$F$25,2,FALSE)</f>
        <v>1</v>
      </c>
      <c r="AM27" s="3">
        <f>VLOOKUP(ABS(AK27-AM24),Note!$E$1:$F$25,2,FALSE)</f>
        <v>0</v>
      </c>
      <c r="AN27" s="3">
        <f>VLOOKUP(ABS(AK27-AN24),Note!$E$1:$F$25,2,FALSE)</f>
        <v>0</v>
      </c>
      <c r="AO27" s="3">
        <f>VLOOKUP(ABS(AK27-AO24),Note!$E$1:$F$25,2,FALSE)</f>
        <v>0</v>
      </c>
      <c r="AP27">
        <f t="shared" si="40"/>
        <v>8</v>
      </c>
      <c r="AQ27" s="3">
        <f>VLOOKUP(ABS(AP27-AQ24),Note!$E$1:$F$25,2,FALSE)</f>
        <v>0</v>
      </c>
      <c r="AR27" s="3">
        <f>VLOOKUP(ABS(AP27-AR24),Note!$E$1:$F$25,2,FALSE)</f>
        <v>0</v>
      </c>
      <c r="AS27" s="3">
        <f>VLOOKUP(ABS(AP27-AS24),Note!$E$1:$F$25,2,FALSE)</f>
        <v>0</v>
      </c>
      <c r="AT27" s="3">
        <f>VLOOKUP(ABS(AP27-AT24),Note!$E$1:$F$25,2,FALSE)</f>
        <v>0</v>
      </c>
      <c r="AU27">
        <f t="shared" si="41"/>
        <v>8</v>
      </c>
      <c r="AV27" s="3">
        <f>VLOOKUP(ABS(AU27-AV24),Note!$E$1:$F$25,2,FALSE)</f>
        <v>1</v>
      </c>
      <c r="AW27" s="3">
        <f>VLOOKUP(ABS(AU27-AW24),Note!$E$1:$F$25,2,FALSE)</f>
        <v>0</v>
      </c>
      <c r="AX27" s="3">
        <f>VLOOKUP(ABS(AU27-AX24),Note!$E$1:$F$25,2,FALSE)</f>
        <v>0</v>
      </c>
      <c r="AY27" s="3">
        <f>VLOOKUP(ABS(AU27-AY24),Note!$E$1:$F$25,2,FALSE)</f>
        <v>1</v>
      </c>
      <c r="AZ27">
        <f t="shared" si="42"/>
        <v>8</v>
      </c>
      <c r="BA27" s="3">
        <f>VLOOKUP(ABS(AZ27-BA24),Note!$E$1:$F$25,2,FALSE)</f>
        <v>0</v>
      </c>
      <c r="BB27" s="3">
        <f>VLOOKUP(ABS(AZ27-BB24),Note!$E$1:$F$25,2,FALSE)</f>
        <v>0</v>
      </c>
      <c r="BC27" s="3">
        <f>VLOOKUP(ABS(AZ27-BC24),Note!$E$1:$F$25,2,FALSE)</f>
        <v>0</v>
      </c>
      <c r="BD27" s="3">
        <f>VLOOKUP(ABS(AZ27-BD24),Note!$E$1:$F$25,2,FALSE)</f>
        <v>0</v>
      </c>
      <c r="BE27">
        <f t="shared" si="43"/>
        <v>8</v>
      </c>
      <c r="BF27" s="3">
        <f>VLOOKUP(ABS(BE27-BF24),Note!$E$1:$F$25,2,FALSE)</f>
        <v>0</v>
      </c>
      <c r="BG27" s="3">
        <f>VLOOKUP(ABS(BE27-BG24),Note!$E$1:$F$25,2,FALSE)</f>
        <v>0</v>
      </c>
      <c r="BH27" s="3">
        <f>VLOOKUP(ABS(BE27-BH24),Note!$E$1:$F$25,2,FALSE)</f>
        <v>0</v>
      </c>
      <c r="BI27" s="3">
        <f>VLOOKUP(ABS(BE27-BI24),Note!$E$1:$F$25,2,FALSE)</f>
        <v>1</v>
      </c>
    </row>
    <row r="28" spans="4:59">
      <c r="D28">
        <f>SUM(C25:C27,D25:D27,E25:E27,F25:F27)</f>
        <v>2</v>
      </c>
      <c r="I28">
        <f>SUM(H25:H27,I25:I27,J25:J27,K25:K27)</f>
        <v>2</v>
      </c>
      <c r="N28">
        <f>SUM(M25:M27,N25:N27,O25:O27,P25:P27)</f>
        <v>2</v>
      </c>
      <c r="S28">
        <f>SUM(R25:R27,S25:S27,T25:T27,U25:U27)</f>
        <v>2</v>
      </c>
      <c r="X28">
        <f>SUM(W25:W27,X25:X27,Y25:Y27,Z25:Z27)</f>
        <v>2</v>
      </c>
      <c r="AC28">
        <f>SUM(AB25:AB27,AC25:AC27,AD25:AD27,AE25:AE27)</f>
        <v>2</v>
      </c>
      <c r="AH28">
        <f>SUM(AG25:AG27,AH25:AH27,AI25:AI27,AJ25:AJ27)</f>
        <v>2</v>
      </c>
      <c r="AM28">
        <f>SUM(AL25:AL27,AM25:AM27,AN25:AN27,AO25:AO27)</f>
        <v>2</v>
      </c>
      <c r="AR28">
        <f>SUM(AQ25:AQ27,AR25:AR27,AS25:AS27,AT25:AT27)</f>
        <v>2</v>
      </c>
      <c r="AW28">
        <f>SUM(AV25:AV27,AW25:AW27,AX25:AX27,AY25:AY27)</f>
        <v>2</v>
      </c>
      <c r="BB28">
        <f>SUM(BA25:BA27,BB25:BB27,BC25:BC27,BD25:BD27)</f>
        <v>2</v>
      </c>
      <c r="BG28">
        <f>SUM(BF25:BF27,BG25:BG27,BH25:BH27,BI25:BI27)</f>
        <v>2</v>
      </c>
    </row>
    <row r="29" spans="1:61">
      <c r="A29" s="1" t="str">
        <f>D35&amp;I35&amp;N35&amp;S35&amp;X35&amp;AC35&amp;AH35&amp;AM35&amp;AR35&amp;AW35&amp;BB35&amp;BG35</f>
        <v>131313131313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408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3:61">
      <c r="C30" t="s">
        <v>0</v>
      </c>
      <c r="D30" t="s">
        <v>42</v>
      </c>
      <c r="E30" t="s">
        <v>47</v>
      </c>
      <c r="F30" t="s">
        <v>11</v>
      </c>
      <c r="H30" t="s">
        <v>38</v>
      </c>
      <c r="I30" t="s">
        <v>5</v>
      </c>
      <c r="J30" t="s">
        <v>8</v>
      </c>
      <c r="K30" t="s">
        <v>12</v>
      </c>
      <c r="M30" t="s">
        <v>3</v>
      </c>
      <c r="N30" t="s">
        <v>6</v>
      </c>
      <c r="O30" t="s">
        <v>50</v>
      </c>
      <c r="P30" t="s">
        <v>0</v>
      </c>
      <c r="R30" t="s">
        <v>42</v>
      </c>
      <c r="S30" t="s">
        <v>47</v>
      </c>
      <c r="T30" t="s">
        <v>10</v>
      </c>
      <c r="U30" t="s">
        <v>39</v>
      </c>
      <c r="W30" t="s">
        <v>5</v>
      </c>
      <c r="X30" t="s">
        <v>8</v>
      </c>
      <c r="Y30" t="s">
        <v>11</v>
      </c>
      <c r="Z30" t="s">
        <v>3</v>
      </c>
      <c r="AB30" t="s">
        <v>6</v>
      </c>
      <c r="AC30" t="s">
        <v>50</v>
      </c>
      <c r="AD30" t="s">
        <v>56</v>
      </c>
      <c r="AE30" t="s">
        <v>42</v>
      </c>
      <c r="AG30" t="s">
        <v>45</v>
      </c>
      <c r="AH30" t="s">
        <v>10</v>
      </c>
      <c r="AI30" t="s">
        <v>0</v>
      </c>
      <c r="AJ30" t="s">
        <v>5</v>
      </c>
      <c r="AL30" t="s">
        <v>8</v>
      </c>
      <c r="AM30" t="s">
        <v>11</v>
      </c>
      <c r="AN30" t="s">
        <v>39</v>
      </c>
      <c r="AO30" t="s">
        <v>6</v>
      </c>
      <c r="AQ30" t="s">
        <v>49</v>
      </c>
      <c r="AR30" t="s">
        <v>12</v>
      </c>
      <c r="AS30" t="s">
        <v>3</v>
      </c>
      <c r="AT30" t="s">
        <v>45</v>
      </c>
      <c r="AV30" t="s">
        <v>10</v>
      </c>
      <c r="AW30" t="s">
        <v>0</v>
      </c>
      <c r="AX30" t="s">
        <v>42</v>
      </c>
      <c r="AY30" t="s">
        <v>8</v>
      </c>
      <c r="BA30" t="s">
        <v>11</v>
      </c>
      <c r="BB30" t="s">
        <v>39</v>
      </c>
      <c r="BC30" t="s">
        <v>5</v>
      </c>
      <c r="BD30" t="s">
        <v>50</v>
      </c>
      <c r="BF30" t="s">
        <v>12</v>
      </c>
      <c r="BG30" t="s">
        <v>3</v>
      </c>
      <c r="BH30" t="s">
        <v>6</v>
      </c>
      <c r="BI30" t="s">
        <v>10</v>
      </c>
    </row>
    <row r="31" spans="3:61">
      <c r="C31">
        <f>VLOOKUP(C30,Note!$A$1:$B$26,2,FALSE)</f>
        <v>0</v>
      </c>
      <c r="D31">
        <f>VLOOKUP(D30,Note!$A$1:$B$26,2,FALSE)</f>
        <v>3</v>
      </c>
      <c r="E31">
        <f>VLOOKUP(E30,Note!$A$1:$B$26,2,FALSE)</f>
        <v>6</v>
      </c>
      <c r="F31">
        <f>VLOOKUP(F30,Note!$A$1:$B$26,2,FALSE)</f>
        <v>10</v>
      </c>
      <c r="H31">
        <f>VLOOKUP(H30,Note!$A$1:$B$26,2,FALSE)</f>
        <v>1</v>
      </c>
      <c r="I31">
        <f>VLOOKUP(I30,Note!$A$1:$B$26,2,FALSE)</f>
        <v>4</v>
      </c>
      <c r="J31">
        <f>VLOOKUP(J30,Note!$A$1:$B$26,2,FALSE)</f>
        <v>7</v>
      </c>
      <c r="K31">
        <f>VLOOKUP(K30,Note!$A$1:$B$26,2,FALSE)</f>
        <v>11</v>
      </c>
      <c r="M31">
        <f>VLOOKUP(M30,Note!$A$1:$B$26,2,FALSE)</f>
        <v>2</v>
      </c>
      <c r="N31">
        <f>VLOOKUP(N30,Note!$A$1:$B$26,2,FALSE)</f>
        <v>5</v>
      </c>
      <c r="O31">
        <f>VLOOKUP(O30,Note!$A$1:$B$26,2,FALSE)</f>
        <v>8</v>
      </c>
      <c r="P31">
        <f>VLOOKUP(P30,Note!$A$1:$B$26,2,FALSE)</f>
        <v>0</v>
      </c>
      <c r="R31">
        <f>VLOOKUP(R30,Note!$A$1:$B$26,2,FALSE)</f>
        <v>3</v>
      </c>
      <c r="S31">
        <f>VLOOKUP(S30,Note!$A$1:$B$26,2,FALSE)</f>
        <v>6</v>
      </c>
      <c r="T31">
        <f>VLOOKUP(T30,Note!$A$1:$B$26,2,FALSE)</f>
        <v>9</v>
      </c>
      <c r="U31">
        <f>VLOOKUP(U30,Note!$A$1:$B$26,2,FALSE)</f>
        <v>1</v>
      </c>
      <c r="W31">
        <f>VLOOKUP(W30,Note!$A$1:$B$26,2,FALSE)</f>
        <v>4</v>
      </c>
      <c r="X31">
        <f>VLOOKUP(X30,Note!$A$1:$B$26,2,FALSE)</f>
        <v>7</v>
      </c>
      <c r="Y31">
        <f>VLOOKUP(Y30,Note!$A$1:$B$26,2,FALSE)</f>
        <v>10</v>
      </c>
      <c r="Z31">
        <f>VLOOKUP(Z30,Note!$A$1:$B$26,2,FALSE)</f>
        <v>2</v>
      </c>
      <c r="AB31">
        <f>VLOOKUP(AB30,Note!$A$1:$B$26,2,FALSE)</f>
        <v>5</v>
      </c>
      <c r="AC31">
        <f>VLOOKUP(AC30,Note!$A$1:$B$26,2,FALSE)</f>
        <v>8</v>
      </c>
      <c r="AD31">
        <f>VLOOKUP(AD30,Note!$A$1:$B$26,2,FALSE)</f>
        <v>11</v>
      </c>
      <c r="AE31">
        <f>VLOOKUP(AE30,Note!$A$1:$B$26,2,FALSE)</f>
        <v>3</v>
      </c>
      <c r="AG31">
        <f>VLOOKUP(AG30,Note!$A$1:$B$26,2,FALSE)</f>
        <v>6</v>
      </c>
      <c r="AH31">
        <f>VLOOKUP(AH30,Note!$A$1:$B$26,2,FALSE)</f>
        <v>9</v>
      </c>
      <c r="AI31">
        <f>VLOOKUP(AI30,Note!$A$1:$B$26,2,FALSE)</f>
        <v>0</v>
      </c>
      <c r="AJ31">
        <f>VLOOKUP(AJ30,Note!$A$1:$B$26,2,FALSE)</f>
        <v>4</v>
      </c>
      <c r="AL31">
        <f>VLOOKUP(AL30,Note!$A$1:$B$26,2,FALSE)</f>
        <v>7</v>
      </c>
      <c r="AM31">
        <f>VLOOKUP(AM30,Note!$A$1:$B$26,2,FALSE)</f>
        <v>10</v>
      </c>
      <c r="AN31">
        <f>VLOOKUP(AN30,Note!$A$1:$B$26,2,FALSE)</f>
        <v>1</v>
      </c>
      <c r="AO31">
        <f>VLOOKUP(AO30,Note!$A$1:$B$26,2,FALSE)</f>
        <v>5</v>
      </c>
      <c r="AQ31">
        <f>VLOOKUP(AQ30,Note!$A$1:$B$26,2,FALSE)</f>
        <v>8</v>
      </c>
      <c r="AR31">
        <f>VLOOKUP(AR30,Note!$A$1:$B$26,2,FALSE)</f>
        <v>11</v>
      </c>
      <c r="AS31">
        <f>VLOOKUP(AS30,Note!$A$1:$B$26,2,FALSE)</f>
        <v>2</v>
      </c>
      <c r="AT31">
        <f>VLOOKUP(AT30,Note!$A$1:$B$26,2,FALSE)</f>
        <v>6</v>
      </c>
      <c r="AV31">
        <f>VLOOKUP(AV30,Note!$A$1:$B$26,2,FALSE)</f>
        <v>9</v>
      </c>
      <c r="AW31">
        <f>VLOOKUP(AW30,Note!$A$1:$B$26,2,FALSE)</f>
        <v>0</v>
      </c>
      <c r="AX31">
        <f>VLOOKUP(AX30,Note!$A$1:$B$26,2,FALSE)</f>
        <v>3</v>
      </c>
      <c r="AY31">
        <f>VLOOKUP(AY30,Note!$A$1:$B$26,2,FALSE)</f>
        <v>7</v>
      </c>
      <c r="BA31">
        <f>VLOOKUP(BA30,Note!$A$1:$B$26,2,FALSE)</f>
        <v>10</v>
      </c>
      <c r="BB31">
        <f>VLOOKUP(BB30,Note!$A$1:$B$26,2,FALSE)</f>
        <v>1</v>
      </c>
      <c r="BC31">
        <f>VLOOKUP(BC30,Note!$A$1:$B$26,2,FALSE)</f>
        <v>4</v>
      </c>
      <c r="BD31">
        <f>VLOOKUP(BD30,Note!$A$1:$B$26,2,FALSE)</f>
        <v>8</v>
      </c>
      <c r="BF31">
        <f>VLOOKUP(BF30,Note!$A$1:$B$26,2,FALSE)</f>
        <v>11</v>
      </c>
      <c r="BG31">
        <f>VLOOKUP(BG30,Note!$A$1:$B$26,2,FALSE)</f>
        <v>2</v>
      </c>
      <c r="BH31">
        <f>VLOOKUP(BH30,Note!$A$1:$B$26,2,FALSE)</f>
        <v>5</v>
      </c>
      <c r="BI31">
        <f>VLOOKUP(BI30,Note!$A$1:$B$26,2,FALSE)</f>
        <v>9</v>
      </c>
    </row>
    <row r="32" spans="1:61">
      <c r="A32" t="str">
        <f>まとめ3!$A$1</f>
        <v>C</v>
      </c>
      <c r="B32">
        <f>VLOOKUP(A32,Note!$A$1:$B$26,2,FALSE)</f>
        <v>0</v>
      </c>
      <c r="C32" s="3">
        <f>VLOOKUP(ABS(B32-C31),Note!$E$1:$F$25,2,FALSE)</f>
        <v>0</v>
      </c>
      <c r="D32" s="3">
        <f>VLOOKUP(ABS(B32-D31),Note!$E$1:$F$25,2,FALSE)</f>
        <v>0</v>
      </c>
      <c r="E32" s="3">
        <f>VLOOKUP(ABS(B32-E31),Note!$E$1:$F$25,2,FALSE)</f>
        <v>0</v>
      </c>
      <c r="F32" s="3">
        <f>VLOOKUP(ABS(B32-F31),Note!$E$1:$F$25,2,FALSE)</f>
        <v>0</v>
      </c>
      <c r="G32">
        <f t="shared" ref="G32:G34" si="44">B32</f>
        <v>0</v>
      </c>
      <c r="H32" s="3">
        <f>VLOOKUP(ABS(G32-H31),Note!$E$1:$F$25,2,FALSE)</f>
        <v>1</v>
      </c>
      <c r="I32" s="3">
        <f>VLOOKUP(ABS(G32-I31),Note!$E$1:$F$25,2,FALSE)</f>
        <v>0</v>
      </c>
      <c r="J32" s="3">
        <f>VLOOKUP(ABS(G32-J31),Note!$E$1:$F$25,2,FALSE)</f>
        <v>0</v>
      </c>
      <c r="K32" s="3">
        <f>VLOOKUP(ABS(G32-K31),Note!$E$1:$F$25,2,FALSE)</f>
        <v>1</v>
      </c>
      <c r="L32">
        <f t="shared" ref="L32:L34" si="45">G32</f>
        <v>0</v>
      </c>
      <c r="M32" s="3">
        <f>VLOOKUP(ABS(L32-M31),Note!$E$1:$F$25,2,FALSE)</f>
        <v>0</v>
      </c>
      <c r="N32" s="3">
        <f>VLOOKUP(ABS(L32-N31),Note!$E$1:$F$25,2,FALSE)</f>
        <v>0</v>
      </c>
      <c r="O32" s="3">
        <f>VLOOKUP(ABS(L32-O31),Note!$E$1:$F$25,2,FALSE)</f>
        <v>0</v>
      </c>
      <c r="P32" s="3">
        <f>VLOOKUP(ABS(L32-P31),Note!$E$1:$F$25,2,FALSE)</f>
        <v>0</v>
      </c>
      <c r="Q32">
        <f t="shared" ref="Q32:Q34" si="46">L32</f>
        <v>0</v>
      </c>
      <c r="R32" s="3">
        <f>VLOOKUP(ABS(Q32-R31),Note!$E$1:$F$25,2,FALSE)</f>
        <v>0</v>
      </c>
      <c r="S32" s="3">
        <f>VLOOKUP(ABS(Q32-S31),Note!$E$1:$F$25,2,FALSE)</f>
        <v>0</v>
      </c>
      <c r="T32" s="3">
        <f>VLOOKUP(ABS(Q32-T31),Note!$E$1:$F$25,2,FALSE)</f>
        <v>0</v>
      </c>
      <c r="U32" s="3">
        <f>VLOOKUP(ABS(Q32-U31),Note!$E$1:$F$25,2,FALSE)</f>
        <v>1</v>
      </c>
      <c r="V32">
        <f t="shared" ref="V32:V34" si="47">Q32</f>
        <v>0</v>
      </c>
      <c r="W32" s="3">
        <f>VLOOKUP(ABS(V32-W31),Note!$E$1:$F$25,2,FALSE)</f>
        <v>0</v>
      </c>
      <c r="X32" s="3">
        <f>VLOOKUP(ABS(V32-X31),Note!$E$1:$F$25,2,FALSE)</f>
        <v>0</v>
      </c>
      <c r="Y32" s="3">
        <f>VLOOKUP(ABS(V32-Y31),Note!$E$1:$F$25,2,FALSE)</f>
        <v>0</v>
      </c>
      <c r="Z32" s="3">
        <f>VLOOKUP(ABS(V32-Z31),Note!$E$1:$F$25,2,FALSE)</f>
        <v>0</v>
      </c>
      <c r="AA32">
        <f t="shared" ref="AA32:AA34" si="48">V32</f>
        <v>0</v>
      </c>
      <c r="AB32" s="3">
        <f>VLOOKUP(ABS(AA32-AB31),Note!$E$1:$F$25,2,FALSE)</f>
        <v>0</v>
      </c>
      <c r="AC32" s="3">
        <f>VLOOKUP(ABS(AA32-AC31),Note!$E$1:$F$25,2,FALSE)</f>
        <v>0</v>
      </c>
      <c r="AD32" s="3">
        <f>VLOOKUP(ABS(AA32-AD31),Note!$E$1:$F$25,2,FALSE)</f>
        <v>1</v>
      </c>
      <c r="AE32" s="3">
        <f>VLOOKUP(ABS(AA32-AE31),Note!$E$1:$F$25,2,FALSE)</f>
        <v>0</v>
      </c>
      <c r="AF32">
        <f t="shared" ref="AF32:AF34" si="49">AA32</f>
        <v>0</v>
      </c>
      <c r="AG32" s="3">
        <f>VLOOKUP(ABS(AF32-AG31),Note!$E$1:$F$25,2,FALSE)</f>
        <v>0</v>
      </c>
      <c r="AH32" s="3">
        <f>VLOOKUP(ABS(AF32-AH31),Note!$E$1:$F$25,2,FALSE)</f>
        <v>0</v>
      </c>
      <c r="AI32" s="3">
        <f>VLOOKUP(ABS(AF32-AI31),Note!$E$1:$F$25,2,FALSE)</f>
        <v>0</v>
      </c>
      <c r="AJ32" s="3">
        <f>VLOOKUP(ABS(AF32-AJ31),Note!$E$1:$F$25,2,FALSE)</f>
        <v>0</v>
      </c>
      <c r="AK32">
        <f t="shared" ref="AK32:AK34" si="50">AF32</f>
        <v>0</v>
      </c>
      <c r="AL32" s="3">
        <f>VLOOKUP(ABS(AK32-AL31),Note!$E$1:$F$25,2,FALSE)</f>
        <v>0</v>
      </c>
      <c r="AM32" s="3">
        <f>VLOOKUP(ABS(AK32-AM31),Note!$E$1:$F$25,2,FALSE)</f>
        <v>0</v>
      </c>
      <c r="AN32" s="3">
        <f>VLOOKUP(ABS(AK32-AN31),Note!$E$1:$F$25,2,FALSE)</f>
        <v>1</v>
      </c>
      <c r="AO32" s="3">
        <f>VLOOKUP(ABS(AK32-AO31),Note!$E$1:$F$25,2,FALSE)</f>
        <v>0</v>
      </c>
      <c r="AP32">
        <f t="shared" ref="AP32:AP34" si="51">AK32</f>
        <v>0</v>
      </c>
      <c r="AQ32" s="3">
        <f>VLOOKUP(ABS(AP32-AQ31),Note!$E$1:$F$25,2,FALSE)</f>
        <v>0</v>
      </c>
      <c r="AR32" s="3">
        <f>VLOOKUP(ABS(AP32-AR31),Note!$E$1:$F$25,2,FALSE)</f>
        <v>1</v>
      </c>
      <c r="AS32" s="3">
        <f>VLOOKUP(ABS(AP32-AS31),Note!$E$1:$F$25,2,FALSE)</f>
        <v>0</v>
      </c>
      <c r="AT32" s="3">
        <f>VLOOKUP(ABS(AP32-AT31),Note!$E$1:$F$25,2,FALSE)</f>
        <v>0</v>
      </c>
      <c r="AU32">
        <f t="shared" ref="AU32:AU34" si="52">AP32</f>
        <v>0</v>
      </c>
      <c r="AV32" s="3">
        <f>VLOOKUP(ABS(AU32-AV31),Note!$E$1:$F$25,2,FALSE)</f>
        <v>0</v>
      </c>
      <c r="AW32" s="3">
        <f>VLOOKUP(ABS(AU32-AW31),Note!$E$1:$F$25,2,FALSE)</f>
        <v>0</v>
      </c>
      <c r="AX32" s="3">
        <f>VLOOKUP(ABS(AU32-AX31),Note!$E$1:$F$25,2,FALSE)</f>
        <v>0</v>
      </c>
      <c r="AY32" s="3">
        <f>VLOOKUP(ABS(AU32-AY31),Note!$E$1:$F$25,2,FALSE)</f>
        <v>0</v>
      </c>
      <c r="AZ32">
        <f t="shared" ref="AZ32:AZ34" si="53">AU32</f>
        <v>0</v>
      </c>
      <c r="BA32" s="3">
        <f>VLOOKUP(ABS(AZ32-BA31),Note!$E$1:$F$25,2,FALSE)</f>
        <v>0</v>
      </c>
      <c r="BB32" s="3">
        <f>VLOOKUP(ABS(AZ32-BB31),Note!$E$1:$F$25,2,FALSE)</f>
        <v>1</v>
      </c>
      <c r="BC32" s="3">
        <f>VLOOKUP(ABS(AZ32-BC31),Note!$E$1:$F$25,2,FALSE)</f>
        <v>0</v>
      </c>
      <c r="BD32" s="3">
        <f>VLOOKUP(ABS(AZ32-BD31),Note!$E$1:$F$25,2,FALSE)</f>
        <v>0</v>
      </c>
      <c r="BE32">
        <f t="shared" ref="BE32:BE34" si="54">AZ32</f>
        <v>0</v>
      </c>
      <c r="BF32" s="3">
        <f>VLOOKUP(ABS(BE32-BF31),Note!$E$1:$F$25,2,FALSE)</f>
        <v>1</v>
      </c>
      <c r="BG32" s="3">
        <f>VLOOKUP(ABS(BE32-BG31),Note!$E$1:$F$25,2,FALSE)</f>
        <v>0</v>
      </c>
      <c r="BH32" s="3">
        <f>VLOOKUP(ABS(BE32-BH31),Note!$E$1:$F$25,2,FALSE)</f>
        <v>0</v>
      </c>
      <c r="BI32" s="3">
        <f>VLOOKUP(ABS(BE32-BI31),Note!$E$1:$F$25,2,FALSE)</f>
        <v>0</v>
      </c>
    </row>
    <row r="33" spans="1:61">
      <c r="A33" t="str">
        <f>VLOOKUP(まとめ3!$A$1&amp;"aug",Chords!$A$2:$D$188,2,FALSE)</f>
        <v>E</v>
      </c>
      <c r="B33">
        <f>VLOOKUP(A33,Note!$A$1:$B$26,2,FALSE)</f>
        <v>4</v>
      </c>
      <c r="C33" s="3">
        <f>VLOOKUP(ABS(B33-C31),Note!$E$1:$F$25,2,FALSE)</f>
        <v>0</v>
      </c>
      <c r="D33" s="3">
        <f>VLOOKUP(ABS(B33-D31),Note!$E$1:$F$25,2,FALSE)</f>
        <v>1</v>
      </c>
      <c r="E33" s="3">
        <f>VLOOKUP(ABS(B33-E31),Note!$E$1:$F$25,2,FALSE)</f>
        <v>0</v>
      </c>
      <c r="F33" s="3">
        <f>VLOOKUP(ABS(B33-F31),Note!$E$1:$F$25,2,FALSE)</f>
        <v>0</v>
      </c>
      <c r="G33">
        <f t="shared" si="44"/>
        <v>4</v>
      </c>
      <c r="H33" s="3">
        <f>VLOOKUP(ABS(G33-H31),Note!$E$1:$F$25,2,FALSE)</f>
        <v>0</v>
      </c>
      <c r="I33" s="3">
        <f>VLOOKUP(ABS(G33-I31),Note!$E$1:$F$25,2,FALSE)</f>
        <v>0</v>
      </c>
      <c r="J33" s="3">
        <f>VLOOKUP(ABS(G33-J31),Note!$E$1:$F$25,2,FALSE)</f>
        <v>0</v>
      </c>
      <c r="K33" s="3">
        <f>VLOOKUP(ABS(G33-K31),Note!$E$1:$F$25,2,FALSE)</f>
        <v>0</v>
      </c>
      <c r="L33">
        <f t="shared" si="45"/>
        <v>4</v>
      </c>
      <c r="M33" s="3">
        <f>VLOOKUP(ABS(L33-M31),Note!$E$1:$F$25,2,FALSE)</f>
        <v>0</v>
      </c>
      <c r="N33" s="3">
        <f>VLOOKUP(ABS(L33-N31),Note!$E$1:$F$25,2,FALSE)</f>
        <v>1</v>
      </c>
      <c r="O33" s="3">
        <f>VLOOKUP(ABS(L33-O31),Note!$E$1:$F$25,2,FALSE)</f>
        <v>0</v>
      </c>
      <c r="P33" s="3">
        <f>VLOOKUP(ABS(L33-P31),Note!$E$1:$F$25,2,FALSE)</f>
        <v>0</v>
      </c>
      <c r="Q33">
        <f t="shared" si="46"/>
        <v>4</v>
      </c>
      <c r="R33" s="3">
        <f>VLOOKUP(ABS(Q33-R31),Note!$E$1:$F$25,2,FALSE)</f>
        <v>1</v>
      </c>
      <c r="S33" s="3">
        <f>VLOOKUP(ABS(Q33-S31),Note!$E$1:$F$25,2,FALSE)</f>
        <v>0</v>
      </c>
      <c r="T33" s="3">
        <f>VLOOKUP(ABS(Q33-T31),Note!$E$1:$F$25,2,FALSE)</f>
        <v>0</v>
      </c>
      <c r="U33" s="3">
        <f>VLOOKUP(ABS(Q33-U31),Note!$E$1:$F$25,2,FALSE)</f>
        <v>0</v>
      </c>
      <c r="V33">
        <f t="shared" si="47"/>
        <v>4</v>
      </c>
      <c r="W33" s="3">
        <f>VLOOKUP(ABS(V33-W31),Note!$E$1:$F$25,2,FALSE)</f>
        <v>0</v>
      </c>
      <c r="X33" s="3">
        <f>VLOOKUP(ABS(V33-X31),Note!$E$1:$F$25,2,FALSE)</f>
        <v>0</v>
      </c>
      <c r="Y33" s="3">
        <f>VLOOKUP(ABS(V33-Y31),Note!$E$1:$F$25,2,FALSE)</f>
        <v>0</v>
      </c>
      <c r="Z33" s="3">
        <f>VLOOKUP(ABS(V33-Z31),Note!$E$1:$F$25,2,FALSE)</f>
        <v>0</v>
      </c>
      <c r="AA33">
        <f t="shared" si="48"/>
        <v>4</v>
      </c>
      <c r="AB33" s="3">
        <f>VLOOKUP(ABS(AA33-AB31),Note!$E$1:$F$25,2,FALSE)</f>
        <v>1</v>
      </c>
      <c r="AC33" s="3">
        <f>VLOOKUP(ABS(AA33-AC31),Note!$E$1:$F$25,2,FALSE)</f>
        <v>0</v>
      </c>
      <c r="AD33" s="3">
        <f>VLOOKUP(ABS(AA33-AD31),Note!$E$1:$F$25,2,FALSE)</f>
        <v>0</v>
      </c>
      <c r="AE33" s="3">
        <f>VLOOKUP(ABS(AA33-AE31),Note!$E$1:$F$25,2,FALSE)</f>
        <v>1</v>
      </c>
      <c r="AF33">
        <f t="shared" si="49"/>
        <v>4</v>
      </c>
      <c r="AG33" s="3">
        <f>VLOOKUP(ABS(AF33-AG31),Note!$E$1:$F$25,2,FALSE)</f>
        <v>0</v>
      </c>
      <c r="AH33" s="3">
        <f>VLOOKUP(ABS(AF33-AH31),Note!$E$1:$F$25,2,FALSE)</f>
        <v>0</v>
      </c>
      <c r="AI33" s="3">
        <f>VLOOKUP(ABS(AF33-AI31),Note!$E$1:$F$25,2,FALSE)</f>
        <v>0</v>
      </c>
      <c r="AJ33" s="3">
        <f>VLOOKUP(ABS(AF33-AJ31),Note!$E$1:$F$25,2,FALSE)</f>
        <v>0</v>
      </c>
      <c r="AK33">
        <f t="shared" si="50"/>
        <v>4</v>
      </c>
      <c r="AL33" s="3">
        <f>VLOOKUP(ABS(AK33-AL31),Note!$E$1:$F$25,2,FALSE)</f>
        <v>0</v>
      </c>
      <c r="AM33" s="3">
        <f>VLOOKUP(ABS(AK33-AM31),Note!$E$1:$F$25,2,FALSE)</f>
        <v>0</v>
      </c>
      <c r="AN33" s="3">
        <f>VLOOKUP(ABS(AK33-AN31),Note!$E$1:$F$25,2,FALSE)</f>
        <v>0</v>
      </c>
      <c r="AO33" s="3">
        <f>VLOOKUP(ABS(AK33-AO31),Note!$E$1:$F$25,2,FALSE)</f>
        <v>1</v>
      </c>
      <c r="AP33">
        <f t="shared" si="51"/>
        <v>4</v>
      </c>
      <c r="AQ33" s="3">
        <f>VLOOKUP(ABS(AP33-AQ31),Note!$E$1:$F$25,2,FALSE)</f>
        <v>0</v>
      </c>
      <c r="AR33" s="3">
        <f>VLOOKUP(ABS(AP33-AR31),Note!$E$1:$F$25,2,FALSE)</f>
        <v>0</v>
      </c>
      <c r="AS33" s="3">
        <f>VLOOKUP(ABS(AP33-AS31),Note!$E$1:$F$25,2,FALSE)</f>
        <v>0</v>
      </c>
      <c r="AT33" s="3">
        <f>VLOOKUP(ABS(AP33-AT31),Note!$E$1:$F$25,2,FALSE)</f>
        <v>0</v>
      </c>
      <c r="AU33">
        <f t="shared" si="52"/>
        <v>4</v>
      </c>
      <c r="AV33" s="3">
        <f>VLOOKUP(ABS(AU33-AV31),Note!$E$1:$F$25,2,FALSE)</f>
        <v>0</v>
      </c>
      <c r="AW33" s="3">
        <f>VLOOKUP(ABS(AU33-AW31),Note!$E$1:$F$25,2,FALSE)</f>
        <v>0</v>
      </c>
      <c r="AX33" s="3">
        <f>VLOOKUP(ABS(AU33-AX31),Note!$E$1:$F$25,2,FALSE)</f>
        <v>1</v>
      </c>
      <c r="AY33" s="3">
        <f>VLOOKUP(ABS(AU33-AY31),Note!$E$1:$F$25,2,FALSE)</f>
        <v>0</v>
      </c>
      <c r="AZ33">
        <f t="shared" si="53"/>
        <v>4</v>
      </c>
      <c r="BA33" s="3">
        <f>VLOOKUP(ABS(AZ33-BA31),Note!$E$1:$F$25,2,FALSE)</f>
        <v>0</v>
      </c>
      <c r="BB33" s="3">
        <f>VLOOKUP(ABS(AZ33-BB31),Note!$E$1:$F$25,2,FALSE)</f>
        <v>0</v>
      </c>
      <c r="BC33" s="3">
        <f>VLOOKUP(ABS(AZ33-BC31),Note!$E$1:$F$25,2,FALSE)</f>
        <v>0</v>
      </c>
      <c r="BD33" s="3">
        <f>VLOOKUP(ABS(AZ33-BD31),Note!$E$1:$F$25,2,FALSE)</f>
        <v>0</v>
      </c>
      <c r="BE33">
        <f t="shared" si="54"/>
        <v>4</v>
      </c>
      <c r="BF33" s="3">
        <f>VLOOKUP(ABS(BE33-BF31),Note!$E$1:$F$25,2,FALSE)</f>
        <v>0</v>
      </c>
      <c r="BG33" s="3">
        <f>VLOOKUP(ABS(BE33-BG31),Note!$E$1:$F$25,2,FALSE)</f>
        <v>0</v>
      </c>
      <c r="BH33" s="3">
        <f>VLOOKUP(ABS(BE33-BH31),Note!$E$1:$F$25,2,FALSE)</f>
        <v>1</v>
      </c>
      <c r="BI33" s="3">
        <f>VLOOKUP(ABS(BE33-BI31),Note!$E$1:$F$25,2,FALSE)</f>
        <v>0</v>
      </c>
    </row>
    <row r="34" spans="1:61">
      <c r="A34" t="str">
        <f>VLOOKUP(まとめ3!$A$1&amp;"aug",Chords!$A$2:$D$188,3,FALSE)</f>
        <v>G#</v>
      </c>
      <c r="B34">
        <f>VLOOKUP(A34,Note!$A$1:$B$26,2,FALSE)</f>
        <v>8</v>
      </c>
      <c r="C34" s="3">
        <f>VLOOKUP(ABS(B34-C31),Note!$E$1:$F$25,2,FALSE)</f>
        <v>0</v>
      </c>
      <c r="D34" s="3">
        <f>VLOOKUP(ABS(B34-D31),Note!$E$1:$F$25,2,FALSE)</f>
        <v>0</v>
      </c>
      <c r="E34" s="3">
        <f>VLOOKUP(ABS(B34-E31),Note!$E$1:$F$25,2,FALSE)</f>
        <v>0</v>
      </c>
      <c r="F34" s="3">
        <f>VLOOKUP(ABS(B34-F31),Note!$E$1:$F$25,2,FALSE)</f>
        <v>0</v>
      </c>
      <c r="G34">
        <f t="shared" si="44"/>
        <v>8</v>
      </c>
      <c r="H34" s="3">
        <f>VLOOKUP(ABS(G34-H31),Note!$E$1:$F$25,2,FALSE)</f>
        <v>0</v>
      </c>
      <c r="I34" s="3">
        <f>VLOOKUP(ABS(G34-I31),Note!$E$1:$F$25,2,FALSE)</f>
        <v>0</v>
      </c>
      <c r="J34" s="3">
        <f>VLOOKUP(ABS(G34-J31),Note!$E$1:$F$25,2,FALSE)</f>
        <v>1</v>
      </c>
      <c r="K34" s="3">
        <f>VLOOKUP(ABS(G34-K31),Note!$E$1:$F$25,2,FALSE)</f>
        <v>0</v>
      </c>
      <c r="L34">
        <f t="shared" si="45"/>
        <v>8</v>
      </c>
      <c r="M34" s="3">
        <f>VLOOKUP(ABS(L34-M31),Note!$E$1:$F$25,2,FALSE)</f>
        <v>0</v>
      </c>
      <c r="N34" s="3">
        <f>VLOOKUP(ABS(L34-N31),Note!$E$1:$F$25,2,FALSE)</f>
        <v>0</v>
      </c>
      <c r="O34" s="3">
        <f>VLOOKUP(ABS(L34-O31),Note!$E$1:$F$25,2,FALSE)</f>
        <v>0</v>
      </c>
      <c r="P34" s="3">
        <f>VLOOKUP(ABS(L34-P31),Note!$E$1:$F$25,2,FALSE)</f>
        <v>0</v>
      </c>
      <c r="Q34">
        <f t="shared" si="46"/>
        <v>8</v>
      </c>
      <c r="R34" s="3">
        <f>VLOOKUP(ABS(Q34-R31),Note!$E$1:$F$25,2,FALSE)</f>
        <v>0</v>
      </c>
      <c r="S34" s="3">
        <f>VLOOKUP(ABS(Q34-S31),Note!$E$1:$F$25,2,FALSE)</f>
        <v>0</v>
      </c>
      <c r="T34" s="3">
        <f>VLOOKUP(ABS(Q34-T31),Note!$E$1:$F$25,2,FALSE)</f>
        <v>1</v>
      </c>
      <c r="U34" s="3">
        <f>VLOOKUP(ABS(Q34-U31),Note!$E$1:$F$25,2,FALSE)</f>
        <v>0</v>
      </c>
      <c r="V34">
        <f t="shared" si="47"/>
        <v>8</v>
      </c>
      <c r="W34" s="3">
        <f>VLOOKUP(ABS(V34-W31),Note!$E$1:$F$25,2,FALSE)</f>
        <v>0</v>
      </c>
      <c r="X34" s="3">
        <f>VLOOKUP(ABS(V34-X31),Note!$E$1:$F$25,2,FALSE)</f>
        <v>1</v>
      </c>
      <c r="Y34" s="3">
        <f>VLOOKUP(ABS(V34-Y31),Note!$E$1:$F$25,2,FALSE)</f>
        <v>0</v>
      </c>
      <c r="Z34" s="3">
        <f>VLOOKUP(ABS(V34-Z31),Note!$E$1:$F$25,2,FALSE)</f>
        <v>0</v>
      </c>
      <c r="AA34">
        <f t="shared" si="48"/>
        <v>8</v>
      </c>
      <c r="AB34" s="3">
        <f>VLOOKUP(ABS(AA34-AB31),Note!$E$1:$F$25,2,FALSE)</f>
        <v>0</v>
      </c>
      <c r="AC34" s="3">
        <f>VLOOKUP(ABS(AA34-AC31),Note!$E$1:$F$25,2,FALSE)</f>
        <v>0</v>
      </c>
      <c r="AD34" s="3">
        <f>VLOOKUP(ABS(AA34-AD31),Note!$E$1:$F$25,2,FALSE)</f>
        <v>0</v>
      </c>
      <c r="AE34" s="3">
        <f>VLOOKUP(ABS(AA34-AE31),Note!$E$1:$F$25,2,FALSE)</f>
        <v>0</v>
      </c>
      <c r="AF34">
        <f t="shared" si="49"/>
        <v>8</v>
      </c>
      <c r="AG34" s="3">
        <f>VLOOKUP(ABS(AF34-AG31),Note!$E$1:$F$25,2,FALSE)</f>
        <v>0</v>
      </c>
      <c r="AH34" s="3">
        <f>VLOOKUP(ABS(AF34-AH31),Note!$E$1:$F$25,2,FALSE)</f>
        <v>1</v>
      </c>
      <c r="AI34" s="3">
        <f>VLOOKUP(ABS(AF34-AI31),Note!$E$1:$F$25,2,FALSE)</f>
        <v>0</v>
      </c>
      <c r="AJ34" s="3">
        <f>VLOOKUP(ABS(AF34-AJ31),Note!$E$1:$F$25,2,FALSE)</f>
        <v>0</v>
      </c>
      <c r="AK34">
        <f t="shared" si="50"/>
        <v>8</v>
      </c>
      <c r="AL34" s="3">
        <f>VLOOKUP(ABS(AK34-AL31),Note!$E$1:$F$25,2,FALSE)</f>
        <v>1</v>
      </c>
      <c r="AM34" s="3">
        <f>VLOOKUP(ABS(AK34-AM31),Note!$E$1:$F$25,2,FALSE)</f>
        <v>0</v>
      </c>
      <c r="AN34" s="3">
        <f>VLOOKUP(ABS(AK34-AN31),Note!$E$1:$F$25,2,FALSE)</f>
        <v>0</v>
      </c>
      <c r="AO34" s="3">
        <f>VLOOKUP(ABS(AK34-AO31),Note!$E$1:$F$25,2,FALSE)</f>
        <v>0</v>
      </c>
      <c r="AP34">
        <f t="shared" si="51"/>
        <v>8</v>
      </c>
      <c r="AQ34" s="3">
        <f>VLOOKUP(ABS(AP34-AQ31),Note!$E$1:$F$25,2,FALSE)</f>
        <v>0</v>
      </c>
      <c r="AR34" s="3">
        <f>VLOOKUP(ABS(AP34-AR31),Note!$E$1:$F$25,2,FALSE)</f>
        <v>0</v>
      </c>
      <c r="AS34" s="3">
        <f>VLOOKUP(ABS(AP34-AS31),Note!$E$1:$F$25,2,FALSE)</f>
        <v>0</v>
      </c>
      <c r="AT34" s="3">
        <f>VLOOKUP(ABS(AP34-AT31),Note!$E$1:$F$25,2,FALSE)</f>
        <v>0</v>
      </c>
      <c r="AU34">
        <f t="shared" si="52"/>
        <v>8</v>
      </c>
      <c r="AV34" s="3">
        <f>VLOOKUP(ABS(AU34-AV31),Note!$E$1:$F$25,2,FALSE)</f>
        <v>1</v>
      </c>
      <c r="AW34" s="3">
        <f>VLOOKUP(ABS(AU34-AW31),Note!$E$1:$F$25,2,FALSE)</f>
        <v>0</v>
      </c>
      <c r="AX34" s="3">
        <f>VLOOKUP(ABS(AU34-AX31),Note!$E$1:$F$25,2,FALSE)</f>
        <v>0</v>
      </c>
      <c r="AY34" s="3">
        <f>VLOOKUP(ABS(AU34-AY31),Note!$E$1:$F$25,2,FALSE)</f>
        <v>1</v>
      </c>
      <c r="AZ34">
        <f t="shared" si="53"/>
        <v>8</v>
      </c>
      <c r="BA34" s="3">
        <f>VLOOKUP(ABS(AZ34-BA31),Note!$E$1:$F$25,2,FALSE)</f>
        <v>0</v>
      </c>
      <c r="BB34" s="3">
        <f>VLOOKUP(ABS(AZ34-BB31),Note!$E$1:$F$25,2,FALSE)</f>
        <v>0</v>
      </c>
      <c r="BC34" s="3">
        <f>VLOOKUP(ABS(AZ34-BC31),Note!$E$1:$F$25,2,FALSE)</f>
        <v>0</v>
      </c>
      <c r="BD34" s="3">
        <f>VLOOKUP(ABS(AZ34-BD31),Note!$E$1:$F$25,2,FALSE)</f>
        <v>0</v>
      </c>
      <c r="BE34">
        <f t="shared" si="54"/>
        <v>8</v>
      </c>
      <c r="BF34" s="3">
        <f>VLOOKUP(ABS(BE34-BF31),Note!$E$1:$F$25,2,FALSE)</f>
        <v>0</v>
      </c>
      <c r="BG34" s="3">
        <f>VLOOKUP(ABS(BE34-BG31),Note!$E$1:$F$25,2,FALSE)</f>
        <v>0</v>
      </c>
      <c r="BH34" s="3">
        <f>VLOOKUP(ABS(BE34-BH31),Note!$E$1:$F$25,2,FALSE)</f>
        <v>0</v>
      </c>
      <c r="BI34" s="3">
        <f>VLOOKUP(ABS(BE34-BI31),Note!$E$1:$F$25,2,FALSE)</f>
        <v>1</v>
      </c>
    </row>
    <row r="35" spans="4:59">
      <c r="D35">
        <f>SUM(C32:C34,D32:D34,E32:E34,F32:F34)</f>
        <v>1</v>
      </c>
      <c r="I35">
        <f>SUM(H32:H34,I32:I34,J32:J34,K32:K34)</f>
        <v>3</v>
      </c>
      <c r="N35">
        <f>SUM(M32:M34,N32:N34,O32:O34,P32:P34)</f>
        <v>1</v>
      </c>
      <c r="S35">
        <f>SUM(R32:R34,S32:S34,T32:T34,U32:U34)</f>
        <v>3</v>
      </c>
      <c r="X35">
        <f>SUM(W32:W34,X32:X34,Y32:Y34,Z32:Z34)</f>
        <v>1</v>
      </c>
      <c r="AC35">
        <f>SUM(AB32:AB34,AC32:AC34,AD32:AD34,AE32:AE34)</f>
        <v>3</v>
      </c>
      <c r="AH35">
        <f>SUM(AG32:AG34,AH32:AH34,AI32:AI34,AJ32:AJ34)</f>
        <v>1</v>
      </c>
      <c r="AM35">
        <f>SUM(AL32:AL34,AM32:AM34,AN32:AN34,AO32:AO34)</f>
        <v>3</v>
      </c>
      <c r="AR35">
        <f>SUM(AQ32:AQ34,AR32:AR34,AS32:AS34,AT32:AT34)</f>
        <v>1</v>
      </c>
      <c r="AW35">
        <f>SUM(AV32:AV34,AW32:AW34,AX32:AX34,AY32:AY34)</f>
        <v>3</v>
      </c>
      <c r="BB35">
        <f>SUM(BA32:BA34,BB32:BB34,BC32:BC34,BD32:BD34)</f>
        <v>1</v>
      </c>
      <c r="BG35">
        <f>SUM(BF32:BF34,BG32:BG34,BH32:BH34,BI32:BI34)</f>
        <v>3</v>
      </c>
    </row>
    <row r="36" spans="1:61">
      <c r="A36" s="1" t="str">
        <f>D42&amp;I42&amp;N42&amp;S42&amp;X42&amp;AC42&amp;AH42&amp;AM42&amp;AR42&amp;AW42&amp;BB42&amp;BG42</f>
        <v>2222／／／／／／／／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409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3:61">
      <c r="C37" t="s">
        <v>0</v>
      </c>
      <c r="D37" t="s">
        <v>42</v>
      </c>
      <c r="E37" t="s">
        <v>47</v>
      </c>
      <c r="F37" t="s">
        <v>10</v>
      </c>
      <c r="H37" t="s">
        <v>38</v>
      </c>
      <c r="I37" t="s">
        <v>5</v>
      </c>
      <c r="J37" t="s">
        <v>8</v>
      </c>
      <c r="K37" t="s">
        <v>11</v>
      </c>
      <c r="M37" t="s">
        <v>3</v>
      </c>
      <c r="N37" t="s">
        <v>6</v>
      </c>
      <c r="O37" t="s">
        <v>50</v>
      </c>
      <c r="P37" t="s">
        <v>12</v>
      </c>
      <c r="R37" t="s">
        <v>42</v>
      </c>
      <c r="S37" t="s">
        <v>47</v>
      </c>
      <c r="T37" t="s">
        <v>10</v>
      </c>
      <c r="U37" t="s"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</row>
    <row r="38" spans="3:61">
      <c r="C38">
        <f>VLOOKUP(C37,Note!$A$1:$B$26,2,FALSE)</f>
        <v>0</v>
      </c>
      <c r="D38">
        <f>VLOOKUP(D37,Note!$A$1:$B$26,2,FALSE)</f>
        <v>3</v>
      </c>
      <c r="E38">
        <f>VLOOKUP(E37,Note!$A$1:$B$26,2,FALSE)</f>
        <v>6</v>
      </c>
      <c r="F38">
        <f>VLOOKUP(F37,Note!$A$1:$B$26,2,FALSE)</f>
        <v>9</v>
      </c>
      <c r="H38">
        <f>VLOOKUP(H37,Note!$A$1:$B$26,2,FALSE)</f>
        <v>1</v>
      </c>
      <c r="I38">
        <f>VLOOKUP(I37,Note!$A$1:$B$26,2,FALSE)</f>
        <v>4</v>
      </c>
      <c r="J38">
        <f>VLOOKUP(J37,Note!$A$1:$B$26,2,FALSE)</f>
        <v>7</v>
      </c>
      <c r="K38">
        <f>VLOOKUP(K37,Note!$A$1:$B$26,2,FALSE)</f>
        <v>10</v>
      </c>
      <c r="M38">
        <f>VLOOKUP(M37,Note!$A$1:$B$26,2,FALSE)</f>
        <v>2</v>
      </c>
      <c r="N38">
        <f>VLOOKUP(N37,Note!$A$1:$B$26,2,FALSE)</f>
        <v>5</v>
      </c>
      <c r="O38">
        <f>VLOOKUP(O37,Note!$A$1:$B$26,2,FALSE)</f>
        <v>8</v>
      </c>
      <c r="P38">
        <f>VLOOKUP(P37,Note!$A$1:$B$26,2,FALSE)</f>
        <v>11</v>
      </c>
      <c r="R38">
        <f>VLOOKUP(R37,Note!$A$1:$B$26,2,FALSE)</f>
        <v>3</v>
      </c>
      <c r="S38">
        <f>VLOOKUP(S37,Note!$A$1:$B$26,2,FALSE)</f>
        <v>6</v>
      </c>
      <c r="T38">
        <f>VLOOKUP(T37,Note!$A$1:$B$26,2,FALSE)</f>
        <v>9</v>
      </c>
      <c r="U38">
        <f>VLOOKUP(U37,Note!$A$1:$B$26,2,FALSE)</f>
        <v>0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</row>
    <row r="39" spans="1:61">
      <c r="A39" t="str">
        <f>まとめ3!$A$1</f>
        <v>C</v>
      </c>
      <c r="B39">
        <f>VLOOKUP(A39,Note!$A$1:$B$26,2,FALSE)</f>
        <v>0</v>
      </c>
      <c r="C39" s="3">
        <f>VLOOKUP(ABS(B39-C38),Note!$E$1:$F$25,2,FALSE)</f>
        <v>0</v>
      </c>
      <c r="D39" s="3">
        <f>VLOOKUP(ABS(B39-D38),Note!$E$1:$F$25,2,FALSE)</f>
        <v>0</v>
      </c>
      <c r="E39" s="3">
        <f>VLOOKUP(ABS(B39-E38),Note!$E$1:$F$25,2,FALSE)</f>
        <v>0</v>
      </c>
      <c r="F39" s="3">
        <f>VLOOKUP(ABS(B39-F38),Note!$E$1:$F$25,2,FALSE)</f>
        <v>0</v>
      </c>
      <c r="G39">
        <f t="shared" ref="G39:G41" si="55">B39</f>
        <v>0</v>
      </c>
      <c r="H39" s="3">
        <f>VLOOKUP(ABS(G39-H38),Note!$E$1:$F$25,2,FALSE)</f>
        <v>1</v>
      </c>
      <c r="I39" s="3">
        <f>VLOOKUP(ABS(G39-I38),Note!$E$1:$F$25,2,FALSE)</f>
        <v>0</v>
      </c>
      <c r="J39" s="3">
        <f>VLOOKUP(ABS(G39-J38),Note!$E$1:$F$25,2,FALSE)</f>
        <v>0</v>
      </c>
      <c r="K39" s="3">
        <f>VLOOKUP(ABS(G39-K38),Note!$E$1:$F$25,2,FALSE)</f>
        <v>0</v>
      </c>
      <c r="L39">
        <f t="shared" ref="L39:L41" si="56">G39</f>
        <v>0</v>
      </c>
      <c r="M39" s="3">
        <f>VLOOKUP(ABS(L39-M38),Note!$E$1:$F$25,2,FALSE)</f>
        <v>0</v>
      </c>
      <c r="N39" s="3">
        <f>VLOOKUP(ABS(L39-N38),Note!$E$1:$F$25,2,FALSE)</f>
        <v>0</v>
      </c>
      <c r="O39" s="3">
        <f>VLOOKUP(ABS(L39-O38),Note!$E$1:$F$25,2,FALSE)</f>
        <v>0</v>
      </c>
      <c r="P39" s="3">
        <f>VLOOKUP(ABS(L39-P38),Note!$E$1:$F$25,2,FALSE)</f>
        <v>1</v>
      </c>
      <c r="Q39">
        <f t="shared" ref="Q39:Q41" si="57">L39</f>
        <v>0</v>
      </c>
      <c r="R39" s="3">
        <f>VLOOKUP(ABS(Q39-R38),Note!$E$1:$F$25,2,FALSE)</f>
        <v>0</v>
      </c>
      <c r="S39" s="3">
        <f>VLOOKUP(ABS(Q39-S38),Note!$E$1:$F$25,2,FALSE)</f>
        <v>0</v>
      </c>
      <c r="T39" s="3">
        <f>VLOOKUP(ABS(Q39-T38),Note!$E$1:$F$25,2,FALSE)</f>
        <v>0</v>
      </c>
      <c r="U39" s="3">
        <f>VLOOKUP(ABS(Q39-U38),Note!$E$1:$F$25,2,FALSE)</f>
        <v>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</row>
    <row r="40" spans="1:61">
      <c r="A40" t="str">
        <f>VLOOKUP(まとめ3!$A$1&amp;"aug",Chords!$A$2:$D$188,2,FALSE)</f>
        <v>E</v>
      </c>
      <c r="B40">
        <f>VLOOKUP(A40,Note!$A$1:$B$26,2,FALSE)</f>
        <v>4</v>
      </c>
      <c r="C40" s="3">
        <f>VLOOKUP(ABS(B40-C38),Note!$E$1:$F$25,2,FALSE)</f>
        <v>0</v>
      </c>
      <c r="D40" s="3">
        <f>VLOOKUP(ABS(B40-D38),Note!$E$1:$F$25,2,FALSE)</f>
        <v>1</v>
      </c>
      <c r="E40" s="3">
        <f>VLOOKUP(ABS(B40-E38),Note!$E$1:$F$25,2,FALSE)</f>
        <v>0</v>
      </c>
      <c r="F40" s="3">
        <f>VLOOKUP(ABS(B40-F38),Note!$E$1:$F$25,2,FALSE)</f>
        <v>0</v>
      </c>
      <c r="G40">
        <f t="shared" si="55"/>
        <v>4</v>
      </c>
      <c r="H40" s="3">
        <f>VLOOKUP(ABS(G40-H38),Note!$E$1:$F$25,2,FALSE)</f>
        <v>0</v>
      </c>
      <c r="I40" s="3">
        <f>VLOOKUP(ABS(G40-I38),Note!$E$1:$F$25,2,FALSE)</f>
        <v>0</v>
      </c>
      <c r="J40" s="3">
        <f>VLOOKUP(ABS(G40-J38),Note!$E$1:$F$25,2,FALSE)</f>
        <v>0</v>
      </c>
      <c r="K40" s="3">
        <f>VLOOKUP(ABS(G40-K38),Note!$E$1:$F$25,2,FALSE)</f>
        <v>0</v>
      </c>
      <c r="L40">
        <f t="shared" si="56"/>
        <v>4</v>
      </c>
      <c r="M40" s="3">
        <f>VLOOKUP(ABS(L40-M38),Note!$E$1:$F$25,2,FALSE)</f>
        <v>0</v>
      </c>
      <c r="N40" s="3">
        <f>VLOOKUP(ABS(L40-N38),Note!$E$1:$F$25,2,FALSE)</f>
        <v>1</v>
      </c>
      <c r="O40" s="3">
        <f>VLOOKUP(ABS(L40-O38),Note!$E$1:$F$25,2,FALSE)</f>
        <v>0</v>
      </c>
      <c r="P40" s="3">
        <f>VLOOKUP(ABS(L40-P38),Note!$E$1:$F$25,2,FALSE)</f>
        <v>0</v>
      </c>
      <c r="Q40">
        <f t="shared" si="57"/>
        <v>4</v>
      </c>
      <c r="R40" s="3">
        <f>VLOOKUP(ABS(Q40-R38),Note!$E$1:$F$25,2,FALSE)</f>
        <v>1</v>
      </c>
      <c r="S40" s="3">
        <f>VLOOKUP(ABS(Q40-S38),Note!$E$1:$F$25,2,FALSE)</f>
        <v>0</v>
      </c>
      <c r="T40" s="3">
        <f>VLOOKUP(ABS(Q40-T38),Note!$E$1:$F$25,2,FALSE)</f>
        <v>0</v>
      </c>
      <c r="U40" s="3">
        <f>VLOOKUP(ABS(Q40-U38),Note!$E$1:$F$25,2,FALSE)</f>
        <v>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</row>
    <row r="41" spans="1:61">
      <c r="A41" t="str">
        <f>VLOOKUP(まとめ3!$A$1&amp;"aug",Chords!$A$2:$D$188,3,FALSE)</f>
        <v>G#</v>
      </c>
      <c r="B41">
        <f>VLOOKUP(A41,Note!$A$1:$B$26,2,FALSE)</f>
        <v>8</v>
      </c>
      <c r="C41" s="3">
        <f>VLOOKUP(ABS(B41-C38),Note!$E$1:$F$25,2,FALSE)</f>
        <v>0</v>
      </c>
      <c r="D41" s="3">
        <f>VLOOKUP(ABS(B41-D38),Note!$E$1:$F$25,2,FALSE)</f>
        <v>0</v>
      </c>
      <c r="E41" s="3">
        <f>VLOOKUP(ABS(B41-E38),Note!$E$1:$F$25,2,FALSE)</f>
        <v>0</v>
      </c>
      <c r="F41" s="3">
        <f>VLOOKUP(ABS(B41-F38),Note!$E$1:$F$25,2,FALSE)</f>
        <v>1</v>
      </c>
      <c r="G41">
        <f t="shared" si="55"/>
        <v>8</v>
      </c>
      <c r="H41" s="3">
        <f>VLOOKUP(ABS(G41-H38),Note!$E$1:$F$25,2,FALSE)</f>
        <v>0</v>
      </c>
      <c r="I41" s="3">
        <f>VLOOKUP(ABS(G41-I38),Note!$E$1:$F$25,2,FALSE)</f>
        <v>0</v>
      </c>
      <c r="J41" s="3">
        <f>VLOOKUP(ABS(G41-J38),Note!$E$1:$F$25,2,FALSE)</f>
        <v>1</v>
      </c>
      <c r="K41" s="3">
        <f>VLOOKUP(ABS(G41-K38),Note!$E$1:$F$25,2,FALSE)</f>
        <v>0</v>
      </c>
      <c r="L41">
        <f t="shared" si="56"/>
        <v>8</v>
      </c>
      <c r="M41" s="3">
        <f>VLOOKUP(ABS(L41-M38),Note!$E$1:$F$25,2,FALSE)</f>
        <v>0</v>
      </c>
      <c r="N41" s="3">
        <f>VLOOKUP(ABS(L41-N38),Note!$E$1:$F$25,2,FALSE)</f>
        <v>0</v>
      </c>
      <c r="O41" s="3">
        <f>VLOOKUP(ABS(L41-O38),Note!$E$1:$F$25,2,FALSE)</f>
        <v>0</v>
      </c>
      <c r="P41" s="3">
        <f>VLOOKUP(ABS(L41-P38),Note!$E$1:$F$25,2,FALSE)</f>
        <v>0</v>
      </c>
      <c r="Q41">
        <f t="shared" si="57"/>
        <v>8</v>
      </c>
      <c r="R41" s="3">
        <f>VLOOKUP(ABS(Q41-R38),Note!$E$1:$F$25,2,FALSE)</f>
        <v>0</v>
      </c>
      <c r="S41" s="3">
        <f>VLOOKUP(ABS(Q41-S38),Note!$E$1:$F$25,2,FALSE)</f>
        <v>0</v>
      </c>
      <c r="T41" s="3">
        <f>VLOOKUP(ABS(Q41-T38),Note!$E$1:$F$25,2,FALSE)</f>
        <v>1</v>
      </c>
      <c r="U41" s="3">
        <f>VLOOKUP(ABS(Q41-U38),Note!$E$1:$F$25,2,FALSE)</f>
        <v>0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</row>
    <row r="42" spans="4:61">
      <c r="D42">
        <f>SUM(C39:C41,D39:D41,E39:E41,F39:F41)</f>
        <v>2</v>
      </c>
      <c r="I42">
        <f>SUM(H39:H41,I39:I41,J39:J41,K39:K41)</f>
        <v>2</v>
      </c>
      <c r="N42">
        <f>SUM(M39:M41,N39:N41,O39:O41,P39:P41)</f>
        <v>2</v>
      </c>
      <c r="S42">
        <f>SUM(R39:R41,S39:S41,T39:T41,U39:U41)</f>
        <v>2</v>
      </c>
      <c r="W42" s="4"/>
      <c r="X42" s="4" t="s">
        <v>370</v>
      </c>
      <c r="Y42" s="4"/>
      <c r="Z42" s="4"/>
      <c r="AA42" s="4"/>
      <c r="AB42" s="4"/>
      <c r="AC42" s="4" t="s">
        <v>370</v>
      </c>
      <c r="AD42" s="4"/>
      <c r="AE42" s="4"/>
      <c r="AF42" s="4"/>
      <c r="AG42" s="4"/>
      <c r="AH42" s="4" t="s">
        <v>370</v>
      </c>
      <c r="AI42" s="4"/>
      <c r="AJ42" s="4"/>
      <c r="AK42" s="4"/>
      <c r="AL42" s="4"/>
      <c r="AM42" s="4" t="s">
        <v>370</v>
      </c>
      <c r="AN42" s="4"/>
      <c r="AO42" s="4"/>
      <c r="AP42" s="4"/>
      <c r="AQ42" s="4"/>
      <c r="AR42" s="4" t="s">
        <v>370</v>
      </c>
      <c r="AS42" s="4"/>
      <c r="AT42" s="4"/>
      <c r="AU42" s="4"/>
      <c r="AV42" s="4"/>
      <c r="AW42" s="4" t="s">
        <v>370</v>
      </c>
      <c r="AX42" s="4"/>
      <c r="AY42" s="4"/>
      <c r="AZ42" s="4"/>
      <c r="BA42" s="4"/>
      <c r="BB42" s="4" t="s">
        <v>370</v>
      </c>
      <c r="BC42" s="4"/>
      <c r="BD42" s="4"/>
      <c r="BE42" s="4"/>
      <c r="BF42" s="4"/>
      <c r="BG42" s="4" t="s">
        <v>370</v>
      </c>
      <c r="BI42" s="4"/>
    </row>
    <row r="43" spans="1:61">
      <c r="A43" s="1" t="str">
        <f>D49&amp;I49&amp;N49&amp;S49&amp;X49&amp;AC49&amp;AH49&amp;AM49&amp;AR49&amp;AW49&amp;BB49&amp;BG49</f>
        <v>040404040404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 t="s">
        <v>410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3:61">
      <c r="C44" t="s">
        <v>0</v>
      </c>
      <c r="D44" t="s">
        <v>5</v>
      </c>
      <c r="E44" t="s">
        <v>49</v>
      </c>
      <c r="F44" t="s">
        <v>11</v>
      </c>
      <c r="H44" t="s">
        <v>39</v>
      </c>
      <c r="I44" t="s">
        <v>6</v>
      </c>
      <c r="J44" t="s">
        <v>10</v>
      </c>
      <c r="K44" t="s">
        <v>56</v>
      </c>
      <c r="M44" t="s">
        <v>3</v>
      </c>
      <c r="N44" t="s">
        <v>45</v>
      </c>
      <c r="O44" t="s">
        <v>52</v>
      </c>
      <c r="P44" t="s">
        <v>0</v>
      </c>
      <c r="R44" t="s">
        <v>42</v>
      </c>
      <c r="S44" t="s">
        <v>8</v>
      </c>
      <c r="T44" t="s">
        <v>12</v>
      </c>
      <c r="U44" t="s">
        <v>39</v>
      </c>
      <c r="W44" t="s">
        <v>5</v>
      </c>
      <c r="X44" t="s">
        <v>49</v>
      </c>
      <c r="Y44" t="s">
        <v>55</v>
      </c>
      <c r="Z44" t="s">
        <v>3</v>
      </c>
      <c r="AB44" t="s">
        <v>6</v>
      </c>
      <c r="AC44" t="s">
        <v>10</v>
      </c>
      <c r="AD44" t="s">
        <v>38</v>
      </c>
      <c r="AE44" t="s">
        <v>42</v>
      </c>
      <c r="AG44" t="s">
        <v>45</v>
      </c>
      <c r="AH44" t="s">
        <v>52</v>
      </c>
      <c r="AI44" t="s">
        <v>3</v>
      </c>
      <c r="AJ44" t="s">
        <v>5</v>
      </c>
      <c r="AL44" t="s">
        <v>8</v>
      </c>
      <c r="AM44" t="s">
        <v>12</v>
      </c>
      <c r="AN44" t="s">
        <v>41</v>
      </c>
      <c r="AO44" t="s">
        <v>6</v>
      </c>
      <c r="AQ44" t="s">
        <v>50</v>
      </c>
      <c r="AR44" t="s">
        <v>0</v>
      </c>
      <c r="AS44" t="s">
        <v>5</v>
      </c>
      <c r="AT44" t="s">
        <v>47</v>
      </c>
      <c r="AV44" t="s">
        <v>10</v>
      </c>
      <c r="AW44" t="s">
        <v>38</v>
      </c>
      <c r="AX44" t="s">
        <v>6</v>
      </c>
      <c r="AY44" t="s">
        <v>8</v>
      </c>
      <c r="BA44" t="s">
        <v>11</v>
      </c>
      <c r="BB44" t="s">
        <v>3</v>
      </c>
      <c r="BC44" t="s">
        <v>45</v>
      </c>
      <c r="BD44" t="s">
        <v>50</v>
      </c>
      <c r="BF44" t="s">
        <v>12</v>
      </c>
      <c r="BG44" t="s">
        <v>41</v>
      </c>
      <c r="BH44" t="s">
        <v>8</v>
      </c>
      <c r="BI44" t="s">
        <v>10</v>
      </c>
    </row>
    <row r="45" spans="3:61">
      <c r="C45">
        <f>VLOOKUP(C44,Note!$A$1:$B$26,2,FALSE)</f>
        <v>0</v>
      </c>
      <c r="D45">
        <f>VLOOKUP(D44,Note!$A$1:$B$26,2,FALSE)</f>
        <v>4</v>
      </c>
      <c r="E45">
        <f>VLOOKUP(E44,Note!$A$1:$B$26,2,FALSE)</f>
        <v>8</v>
      </c>
      <c r="F45">
        <f>VLOOKUP(F44,Note!$A$1:$B$26,2,FALSE)</f>
        <v>10</v>
      </c>
      <c r="H45">
        <f>VLOOKUP(H44,Note!$A$1:$B$26,2,FALSE)</f>
        <v>1</v>
      </c>
      <c r="I45">
        <f>VLOOKUP(I44,Note!$A$1:$B$26,2,FALSE)</f>
        <v>5</v>
      </c>
      <c r="J45">
        <f>VLOOKUP(J44,Note!$A$1:$B$26,2,FALSE)</f>
        <v>9</v>
      </c>
      <c r="K45">
        <f>VLOOKUP(K44,Note!$A$1:$B$26,2,FALSE)</f>
        <v>11</v>
      </c>
      <c r="M45">
        <f>VLOOKUP(M44,Note!$A$1:$B$26,2,FALSE)</f>
        <v>2</v>
      </c>
      <c r="N45">
        <f>VLOOKUP(N44,Note!$A$1:$B$26,2,FALSE)</f>
        <v>6</v>
      </c>
      <c r="O45">
        <f>VLOOKUP(O44,Note!$A$1:$B$26,2,FALSE)</f>
        <v>10</v>
      </c>
      <c r="P45">
        <f>VLOOKUP(P44,Note!$A$1:$B$26,2,FALSE)</f>
        <v>0</v>
      </c>
      <c r="R45">
        <f>VLOOKUP(R44,Note!$A$1:$B$26,2,FALSE)</f>
        <v>3</v>
      </c>
      <c r="S45">
        <f>VLOOKUP(S44,Note!$A$1:$B$26,2,FALSE)</f>
        <v>7</v>
      </c>
      <c r="T45">
        <f>VLOOKUP(T44,Note!$A$1:$B$26,2,FALSE)</f>
        <v>11</v>
      </c>
      <c r="U45">
        <f>VLOOKUP(U44,Note!$A$1:$B$26,2,FALSE)</f>
        <v>1</v>
      </c>
      <c r="W45">
        <f>VLOOKUP(W44,Note!$A$1:$B$26,2,FALSE)</f>
        <v>4</v>
      </c>
      <c r="X45">
        <f>VLOOKUP(X44,Note!$A$1:$B$26,2,FALSE)</f>
        <v>8</v>
      </c>
      <c r="Y45">
        <f>VLOOKUP(Y44,Note!$A$1:$B$26,2,FALSE)</f>
        <v>0</v>
      </c>
      <c r="Z45">
        <f>VLOOKUP(Z44,Note!$A$1:$B$26,2,FALSE)</f>
        <v>2</v>
      </c>
      <c r="AB45">
        <f>VLOOKUP(AB44,Note!$A$1:$B$26,2,FALSE)</f>
        <v>5</v>
      </c>
      <c r="AC45">
        <f>VLOOKUP(AC44,Note!$A$1:$B$26,2,FALSE)</f>
        <v>9</v>
      </c>
      <c r="AD45">
        <f>VLOOKUP(AD44,Note!$A$1:$B$26,2,FALSE)</f>
        <v>1</v>
      </c>
      <c r="AE45">
        <f>VLOOKUP(AE44,Note!$A$1:$B$26,2,FALSE)</f>
        <v>3</v>
      </c>
      <c r="AG45">
        <f>VLOOKUP(AG44,Note!$A$1:$B$26,2,FALSE)</f>
        <v>6</v>
      </c>
      <c r="AH45">
        <f>VLOOKUP(AH44,Note!$A$1:$B$26,2,FALSE)</f>
        <v>10</v>
      </c>
      <c r="AI45">
        <f>VLOOKUP(AI44,Note!$A$1:$B$26,2,FALSE)</f>
        <v>2</v>
      </c>
      <c r="AJ45">
        <f>VLOOKUP(AJ44,Note!$A$1:$B$26,2,FALSE)</f>
        <v>4</v>
      </c>
      <c r="AL45">
        <f>VLOOKUP(AL44,Note!$A$1:$B$26,2,FALSE)</f>
        <v>7</v>
      </c>
      <c r="AM45">
        <f>VLOOKUP(AM44,Note!$A$1:$B$26,2,FALSE)</f>
        <v>11</v>
      </c>
      <c r="AN45">
        <f>VLOOKUP(AN44,Note!$A$1:$B$26,2,FALSE)</f>
        <v>3</v>
      </c>
      <c r="AO45">
        <f>VLOOKUP(AO44,Note!$A$1:$B$26,2,FALSE)</f>
        <v>5</v>
      </c>
      <c r="AQ45">
        <f>VLOOKUP(AQ44,Note!$A$1:$B$26,2,FALSE)</f>
        <v>8</v>
      </c>
      <c r="AR45">
        <f>VLOOKUP(AR44,Note!$A$1:$B$26,2,FALSE)</f>
        <v>0</v>
      </c>
      <c r="AS45">
        <f>VLOOKUP(AS44,Note!$A$1:$B$26,2,FALSE)</f>
        <v>4</v>
      </c>
      <c r="AT45">
        <f>VLOOKUP(AT44,Note!$A$1:$B$26,2,FALSE)</f>
        <v>6</v>
      </c>
      <c r="AV45">
        <f>VLOOKUP(AV44,Note!$A$1:$B$26,2,FALSE)</f>
        <v>9</v>
      </c>
      <c r="AW45">
        <f>VLOOKUP(AW44,Note!$A$1:$B$26,2,FALSE)</f>
        <v>1</v>
      </c>
      <c r="AX45">
        <f>VLOOKUP(AX44,Note!$A$1:$B$26,2,FALSE)</f>
        <v>5</v>
      </c>
      <c r="AY45">
        <f>VLOOKUP(AY44,Note!$A$1:$B$26,2,FALSE)</f>
        <v>7</v>
      </c>
      <c r="BA45">
        <f>VLOOKUP(BA44,Note!$A$1:$B$26,2,FALSE)</f>
        <v>10</v>
      </c>
      <c r="BB45">
        <f>VLOOKUP(BB44,Note!$A$1:$B$26,2,FALSE)</f>
        <v>2</v>
      </c>
      <c r="BC45">
        <f>VLOOKUP(BC44,Note!$A$1:$B$26,2,FALSE)</f>
        <v>6</v>
      </c>
      <c r="BD45">
        <f>VLOOKUP(BD44,Note!$A$1:$B$26,2,FALSE)</f>
        <v>8</v>
      </c>
      <c r="BF45">
        <f>VLOOKUP(BF44,Note!$A$1:$B$26,2,FALSE)</f>
        <v>11</v>
      </c>
      <c r="BG45">
        <f>VLOOKUP(BG44,Note!$A$1:$B$26,2,FALSE)</f>
        <v>3</v>
      </c>
      <c r="BH45">
        <f>VLOOKUP(BH44,Note!$A$1:$B$26,2,FALSE)</f>
        <v>7</v>
      </c>
      <c r="BI45">
        <f>VLOOKUP(BI44,Note!$A$1:$B$26,2,FALSE)</f>
        <v>9</v>
      </c>
    </row>
    <row r="46" spans="1:61">
      <c r="A46" t="str">
        <f>まとめ3!$A$1</f>
        <v>C</v>
      </c>
      <c r="B46">
        <f>VLOOKUP(A46,Note!$A$1:$B$26,2,FALSE)</f>
        <v>0</v>
      </c>
      <c r="C46" s="3">
        <f>VLOOKUP(ABS(B46-C45),Note!$E$1:$F$25,2,FALSE)</f>
        <v>0</v>
      </c>
      <c r="D46" s="3">
        <f>VLOOKUP(ABS(B46-D45),Note!$E$1:$F$25,2,FALSE)</f>
        <v>0</v>
      </c>
      <c r="E46" s="3">
        <f>VLOOKUP(ABS(B46-E45),Note!$E$1:$F$25,2,FALSE)</f>
        <v>0</v>
      </c>
      <c r="F46" s="3">
        <f>VLOOKUP(ABS(B46-F45),Note!$E$1:$F$25,2,FALSE)</f>
        <v>0</v>
      </c>
      <c r="G46">
        <f t="shared" ref="G46:G48" si="58">B46</f>
        <v>0</v>
      </c>
      <c r="H46" s="3">
        <f>VLOOKUP(ABS(G46-H45),Note!$E$1:$F$25,2,FALSE)</f>
        <v>1</v>
      </c>
      <c r="I46" s="3">
        <f>VLOOKUP(ABS(G46-I45),Note!$E$1:$F$25,2,FALSE)</f>
        <v>0</v>
      </c>
      <c r="J46" s="3">
        <f>VLOOKUP(ABS(G46-J45),Note!$E$1:$F$25,2,FALSE)</f>
        <v>0</v>
      </c>
      <c r="K46" s="3">
        <f>VLOOKUP(ABS(G46-K45),Note!$E$1:$F$25,2,FALSE)</f>
        <v>1</v>
      </c>
      <c r="L46">
        <f t="shared" ref="L46:L48" si="59">G46</f>
        <v>0</v>
      </c>
      <c r="M46" s="3">
        <f>VLOOKUP(ABS(L46-M45),Note!$E$1:$F$25,2,FALSE)</f>
        <v>0</v>
      </c>
      <c r="N46" s="3">
        <f>VLOOKUP(ABS(L46-N45),Note!$E$1:$F$25,2,FALSE)</f>
        <v>0</v>
      </c>
      <c r="O46" s="3">
        <f>VLOOKUP(ABS(L46-O45),Note!$E$1:$F$25,2,FALSE)</f>
        <v>0</v>
      </c>
      <c r="P46" s="3">
        <f>VLOOKUP(ABS(L46-P45),Note!$E$1:$F$25,2,FALSE)</f>
        <v>0</v>
      </c>
      <c r="Q46">
        <f t="shared" ref="Q46:Q48" si="60">L46</f>
        <v>0</v>
      </c>
      <c r="R46" s="3">
        <f>VLOOKUP(ABS(Q46-R45),Note!$E$1:$F$25,2,FALSE)</f>
        <v>0</v>
      </c>
      <c r="S46" s="3">
        <f>VLOOKUP(ABS(Q46-S45),Note!$E$1:$F$25,2,FALSE)</f>
        <v>0</v>
      </c>
      <c r="T46" s="3">
        <f>VLOOKUP(ABS(Q46-T45),Note!$E$1:$F$25,2,FALSE)</f>
        <v>1</v>
      </c>
      <c r="U46" s="3">
        <f>VLOOKUP(ABS(Q46-U45),Note!$E$1:$F$25,2,FALSE)</f>
        <v>1</v>
      </c>
      <c r="V46">
        <f t="shared" ref="V46:V48" si="61">Q46</f>
        <v>0</v>
      </c>
      <c r="W46" s="3">
        <f>VLOOKUP(ABS(V46-W45),Note!$E$1:$F$25,2,FALSE)</f>
        <v>0</v>
      </c>
      <c r="X46" s="3">
        <f>VLOOKUP(ABS(V46-X45),Note!$E$1:$F$25,2,FALSE)</f>
        <v>0</v>
      </c>
      <c r="Y46" s="3">
        <f>VLOOKUP(ABS(V46-Y45),Note!$E$1:$F$25,2,FALSE)</f>
        <v>0</v>
      </c>
      <c r="Z46" s="3">
        <f>VLOOKUP(ABS(V46-Z45),Note!$E$1:$F$25,2,FALSE)</f>
        <v>0</v>
      </c>
      <c r="AA46">
        <f t="shared" ref="AA46:AA48" si="62">V46</f>
        <v>0</v>
      </c>
      <c r="AB46" s="3">
        <f>VLOOKUP(ABS(AA46-AB45),Note!$E$1:$F$25,2,FALSE)</f>
        <v>0</v>
      </c>
      <c r="AC46" s="3">
        <f>VLOOKUP(ABS(AA46-AC45),Note!$E$1:$F$25,2,FALSE)</f>
        <v>0</v>
      </c>
      <c r="AD46" s="3">
        <f>VLOOKUP(ABS(AA46-AD45),Note!$E$1:$F$25,2,FALSE)</f>
        <v>1</v>
      </c>
      <c r="AE46" s="3">
        <f>VLOOKUP(ABS(AA46-AE45),Note!$E$1:$F$25,2,FALSE)</f>
        <v>0</v>
      </c>
      <c r="AF46">
        <f t="shared" ref="AF46:AF48" si="63">AA46</f>
        <v>0</v>
      </c>
      <c r="AG46" s="3">
        <f>VLOOKUP(ABS(AF46-AG45),Note!$E$1:$F$25,2,FALSE)</f>
        <v>0</v>
      </c>
      <c r="AH46" s="3">
        <f>VLOOKUP(ABS(AF46-AH45),Note!$E$1:$F$25,2,FALSE)</f>
        <v>0</v>
      </c>
      <c r="AI46" s="3">
        <f>VLOOKUP(ABS(AF46-AI45),Note!$E$1:$F$25,2,FALSE)</f>
        <v>0</v>
      </c>
      <c r="AJ46" s="3">
        <f>VLOOKUP(ABS(AF46-AJ45),Note!$E$1:$F$25,2,FALSE)</f>
        <v>0</v>
      </c>
      <c r="AK46">
        <f t="shared" ref="AK46:AK48" si="64">AF46</f>
        <v>0</v>
      </c>
      <c r="AL46" s="3">
        <f>VLOOKUP(ABS(AK46-AL45),Note!$E$1:$F$25,2,FALSE)</f>
        <v>0</v>
      </c>
      <c r="AM46" s="3">
        <f>VLOOKUP(ABS(AK46-AM45),Note!$E$1:$F$25,2,FALSE)</f>
        <v>1</v>
      </c>
      <c r="AN46" s="3">
        <f>VLOOKUP(ABS(AK46-AN45),Note!$E$1:$F$25,2,FALSE)</f>
        <v>0</v>
      </c>
      <c r="AO46" s="3">
        <f>VLOOKUP(ABS(AK46-AO45),Note!$E$1:$F$25,2,FALSE)</f>
        <v>0</v>
      </c>
      <c r="AP46">
        <f t="shared" ref="AP46:AP48" si="65">AK46</f>
        <v>0</v>
      </c>
      <c r="AQ46" s="3">
        <f>VLOOKUP(ABS(AP46-AQ45),Note!$E$1:$F$25,2,FALSE)</f>
        <v>0</v>
      </c>
      <c r="AR46" s="3">
        <f>VLOOKUP(ABS(AP46-AR45),Note!$E$1:$F$25,2,FALSE)</f>
        <v>0</v>
      </c>
      <c r="AS46" s="3">
        <f>VLOOKUP(ABS(AP46-AS45),Note!$E$1:$F$25,2,FALSE)</f>
        <v>0</v>
      </c>
      <c r="AT46" s="3">
        <f>VLOOKUP(ABS(AP46-AT45),Note!$E$1:$F$25,2,FALSE)</f>
        <v>0</v>
      </c>
      <c r="AU46">
        <f t="shared" ref="AU46:AU48" si="66">AP46</f>
        <v>0</v>
      </c>
      <c r="AV46" s="3">
        <f>VLOOKUP(ABS(AU46-AV45),Note!$E$1:$F$25,2,FALSE)</f>
        <v>0</v>
      </c>
      <c r="AW46" s="3">
        <f>VLOOKUP(ABS(AU46-AW45),Note!$E$1:$F$25,2,FALSE)</f>
        <v>1</v>
      </c>
      <c r="AX46" s="3">
        <f>VLOOKUP(ABS(AU46-AX45),Note!$E$1:$F$25,2,FALSE)</f>
        <v>0</v>
      </c>
      <c r="AY46" s="3">
        <f>VLOOKUP(ABS(AU46-AY45),Note!$E$1:$F$25,2,FALSE)</f>
        <v>0</v>
      </c>
      <c r="AZ46">
        <f t="shared" ref="AZ46:AZ48" si="67">AU46</f>
        <v>0</v>
      </c>
      <c r="BA46" s="3">
        <f>VLOOKUP(ABS(AZ46-BA45),Note!$E$1:$F$25,2,FALSE)</f>
        <v>0</v>
      </c>
      <c r="BB46" s="3">
        <f>VLOOKUP(ABS(AZ46-BB45),Note!$E$1:$F$25,2,FALSE)</f>
        <v>0</v>
      </c>
      <c r="BC46" s="3">
        <f>VLOOKUP(ABS(AZ46-BC45),Note!$E$1:$F$25,2,FALSE)</f>
        <v>0</v>
      </c>
      <c r="BD46" s="3">
        <f>VLOOKUP(ABS(AZ46-BD45),Note!$E$1:$F$25,2,FALSE)</f>
        <v>0</v>
      </c>
      <c r="BE46">
        <f t="shared" ref="BE46:BE48" si="68">AZ46</f>
        <v>0</v>
      </c>
      <c r="BF46" s="3">
        <f>VLOOKUP(ABS(BE46-BF45),Note!$E$1:$F$25,2,FALSE)</f>
        <v>1</v>
      </c>
      <c r="BG46" s="3">
        <f>VLOOKUP(ABS(BE46-BG45),Note!$E$1:$F$25,2,FALSE)</f>
        <v>0</v>
      </c>
      <c r="BH46" s="3">
        <f>VLOOKUP(ABS(BE46-BH45),Note!$E$1:$F$25,2,FALSE)</f>
        <v>0</v>
      </c>
      <c r="BI46" s="3">
        <f>VLOOKUP(ABS(BE46-BI45),Note!$E$1:$F$25,2,FALSE)</f>
        <v>0</v>
      </c>
    </row>
    <row r="47" spans="1:61">
      <c r="A47" t="str">
        <f>VLOOKUP(まとめ3!$A$1&amp;"aug",Chords!$A$2:$D$188,2,FALSE)</f>
        <v>E</v>
      </c>
      <c r="B47">
        <f>VLOOKUP(A47,Note!$A$1:$B$26,2,FALSE)</f>
        <v>4</v>
      </c>
      <c r="C47" s="3">
        <f>VLOOKUP(ABS(B47-C45),Note!$E$1:$F$25,2,FALSE)</f>
        <v>0</v>
      </c>
      <c r="D47" s="3">
        <f>VLOOKUP(ABS(B47-D45),Note!$E$1:$F$25,2,FALSE)</f>
        <v>0</v>
      </c>
      <c r="E47" s="3">
        <f>VLOOKUP(ABS(B47-E45),Note!$E$1:$F$25,2,FALSE)</f>
        <v>0</v>
      </c>
      <c r="F47" s="3">
        <f>VLOOKUP(ABS(B47-F45),Note!$E$1:$F$25,2,FALSE)</f>
        <v>0</v>
      </c>
      <c r="G47">
        <f t="shared" si="58"/>
        <v>4</v>
      </c>
      <c r="H47" s="3">
        <f>VLOOKUP(ABS(G47-H45),Note!$E$1:$F$25,2,FALSE)</f>
        <v>0</v>
      </c>
      <c r="I47" s="3">
        <f>VLOOKUP(ABS(G47-I45),Note!$E$1:$F$25,2,FALSE)</f>
        <v>1</v>
      </c>
      <c r="J47" s="3">
        <f>VLOOKUP(ABS(G47-J45),Note!$E$1:$F$25,2,FALSE)</f>
        <v>0</v>
      </c>
      <c r="K47" s="3">
        <f>VLOOKUP(ABS(G47-K45),Note!$E$1:$F$25,2,FALSE)</f>
        <v>0</v>
      </c>
      <c r="L47">
        <f t="shared" si="59"/>
        <v>4</v>
      </c>
      <c r="M47" s="3">
        <f>VLOOKUP(ABS(L47-M45),Note!$E$1:$F$25,2,FALSE)</f>
        <v>0</v>
      </c>
      <c r="N47" s="3">
        <f>VLOOKUP(ABS(L47-N45),Note!$E$1:$F$25,2,FALSE)</f>
        <v>0</v>
      </c>
      <c r="O47" s="3">
        <f>VLOOKUP(ABS(L47-O45),Note!$E$1:$F$25,2,FALSE)</f>
        <v>0</v>
      </c>
      <c r="P47" s="3">
        <f>VLOOKUP(ABS(L47-P45),Note!$E$1:$F$25,2,FALSE)</f>
        <v>0</v>
      </c>
      <c r="Q47">
        <f t="shared" si="60"/>
        <v>4</v>
      </c>
      <c r="R47" s="3">
        <f>VLOOKUP(ABS(Q47-R45),Note!$E$1:$F$25,2,FALSE)</f>
        <v>1</v>
      </c>
      <c r="S47" s="3">
        <f>VLOOKUP(ABS(Q47-S45),Note!$E$1:$F$25,2,FALSE)</f>
        <v>0</v>
      </c>
      <c r="T47" s="3">
        <f>VLOOKUP(ABS(Q47-T45),Note!$E$1:$F$25,2,FALSE)</f>
        <v>0</v>
      </c>
      <c r="U47" s="3">
        <f>VLOOKUP(ABS(Q47-U45),Note!$E$1:$F$25,2,FALSE)</f>
        <v>0</v>
      </c>
      <c r="V47">
        <f t="shared" si="61"/>
        <v>4</v>
      </c>
      <c r="W47" s="3">
        <f>VLOOKUP(ABS(V47-W45),Note!$E$1:$F$25,2,FALSE)</f>
        <v>0</v>
      </c>
      <c r="X47" s="3">
        <f>VLOOKUP(ABS(V47-X45),Note!$E$1:$F$25,2,FALSE)</f>
        <v>0</v>
      </c>
      <c r="Y47" s="3">
        <f>VLOOKUP(ABS(V47-Y45),Note!$E$1:$F$25,2,FALSE)</f>
        <v>0</v>
      </c>
      <c r="Z47" s="3">
        <f>VLOOKUP(ABS(V47-Z45),Note!$E$1:$F$25,2,FALSE)</f>
        <v>0</v>
      </c>
      <c r="AA47">
        <f t="shared" si="62"/>
        <v>4</v>
      </c>
      <c r="AB47" s="3">
        <f>VLOOKUP(ABS(AA47-AB45),Note!$E$1:$F$25,2,FALSE)</f>
        <v>1</v>
      </c>
      <c r="AC47" s="3">
        <f>VLOOKUP(ABS(AA47-AC45),Note!$E$1:$F$25,2,FALSE)</f>
        <v>0</v>
      </c>
      <c r="AD47" s="3">
        <f>VLOOKUP(ABS(AA47-AD45),Note!$E$1:$F$25,2,FALSE)</f>
        <v>0</v>
      </c>
      <c r="AE47" s="3">
        <f>VLOOKUP(ABS(AA47-AE45),Note!$E$1:$F$25,2,FALSE)</f>
        <v>1</v>
      </c>
      <c r="AF47">
        <f t="shared" si="63"/>
        <v>4</v>
      </c>
      <c r="AG47" s="3">
        <f>VLOOKUP(ABS(AF47-AG45),Note!$E$1:$F$25,2,FALSE)</f>
        <v>0</v>
      </c>
      <c r="AH47" s="3">
        <f>VLOOKUP(ABS(AF47-AH45),Note!$E$1:$F$25,2,FALSE)</f>
        <v>0</v>
      </c>
      <c r="AI47" s="3">
        <f>VLOOKUP(ABS(AF47-AI45),Note!$E$1:$F$25,2,FALSE)</f>
        <v>0</v>
      </c>
      <c r="AJ47" s="3">
        <f>VLOOKUP(ABS(AF47-AJ45),Note!$E$1:$F$25,2,FALSE)</f>
        <v>0</v>
      </c>
      <c r="AK47">
        <f t="shared" si="64"/>
        <v>4</v>
      </c>
      <c r="AL47" s="3">
        <f>VLOOKUP(ABS(AK47-AL45),Note!$E$1:$F$25,2,FALSE)</f>
        <v>0</v>
      </c>
      <c r="AM47" s="3">
        <f>VLOOKUP(ABS(AK47-AM45),Note!$E$1:$F$25,2,FALSE)</f>
        <v>0</v>
      </c>
      <c r="AN47" s="3">
        <f>VLOOKUP(ABS(AK47-AN45),Note!$E$1:$F$25,2,FALSE)</f>
        <v>1</v>
      </c>
      <c r="AO47" s="3">
        <f>VLOOKUP(ABS(AK47-AO45),Note!$E$1:$F$25,2,FALSE)</f>
        <v>1</v>
      </c>
      <c r="AP47">
        <f t="shared" si="65"/>
        <v>4</v>
      </c>
      <c r="AQ47" s="3">
        <f>VLOOKUP(ABS(AP47-AQ45),Note!$E$1:$F$25,2,FALSE)</f>
        <v>0</v>
      </c>
      <c r="AR47" s="3">
        <f>VLOOKUP(ABS(AP47-AR45),Note!$E$1:$F$25,2,FALSE)</f>
        <v>0</v>
      </c>
      <c r="AS47" s="3">
        <f>VLOOKUP(ABS(AP47-AS45),Note!$E$1:$F$25,2,FALSE)</f>
        <v>0</v>
      </c>
      <c r="AT47" s="3">
        <f>VLOOKUP(ABS(AP47-AT45),Note!$E$1:$F$25,2,FALSE)</f>
        <v>0</v>
      </c>
      <c r="AU47">
        <f t="shared" si="66"/>
        <v>4</v>
      </c>
      <c r="AV47" s="3">
        <f>VLOOKUP(ABS(AU47-AV45),Note!$E$1:$F$25,2,FALSE)</f>
        <v>0</v>
      </c>
      <c r="AW47" s="3">
        <f>VLOOKUP(ABS(AU47-AW45),Note!$E$1:$F$25,2,FALSE)</f>
        <v>0</v>
      </c>
      <c r="AX47" s="3">
        <f>VLOOKUP(ABS(AU47-AX45),Note!$E$1:$F$25,2,FALSE)</f>
        <v>1</v>
      </c>
      <c r="AY47" s="3">
        <f>VLOOKUP(ABS(AU47-AY45),Note!$E$1:$F$25,2,FALSE)</f>
        <v>0</v>
      </c>
      <c r="AZ47">
        <f t="shared" si="67"/>
        <v>4</v>
      </c>
      <c r="BA47" s="3">
        <f>VLOOKUP(ABS(AZ47-BA45),Note!$E$1:$F$25,2,FALSE)</f>
        <v>0</v>
      </c>
      <c r="BB47" s="3">
        <f>VLOOKUP(ABS(AZ47-BB45),Note!$E$1:$F$25,2,FALSE)</f>
        <v>0</v>
      </c>
      <c r="BC47" s="3">
        <f>VLOOKUP(ABS(AZ47-BC45),Note!$E$1:$F$25,2,FALSE)</f>
        <v>0</v>
      </c>
      <c r="BD47" s="3">
        <f>VLOOKUP(ABS(AZ47-BD45),Note!$E$1:$F$25,2,FALSE)</f>
        <v>0</v>
      </c>
      <c r="BE47">
        <f t="shared" si="68"/>
        <v>4</v>
      </c>
      <c r="BF47" s="3">
        <f>VLOOKUP(ABS(BE47-BF45),Note!$E$1:$F$25,2,FALSE)</f>
        <v>0</v>
      </c>
      <c r="BG47" s="3">
        <f>VLOOKUP(ABS(BE47-BG45),Note!$E$1:$F$25,2,FALSE)</f>
        <v>1</v>
      </c>
      <c r="BH47" s="3">
        <f>VLOOKUP(ABS(BE47-BH45),Note!$E$1:$F$25,2,FALSE)</f>
        <v>0</v>
      </c>
      <c r="BI47" s="3">
        <f>VLOOKUP(ABS(BE47-BI45),Note!$E$1:$F$25,2,FALSE)</f>
        <v>0</v>
      </c>
    </row>
    <row r="48" spans="1:61">
      <c r="A48" t="str">
        <f>VLOOKUP(まとめ3!$A$1&amp;"aug",Chords!$A$2:$D$188,3,FALSE)</f>
        <v>G#</v>
      </c>
      <c r="B48">
        <f>VLOOKUP(A48,Note!$A$1:$B$26,2,FALSE)</f>
        <v>8</v>
      </c>
      <c r="C48" s="3">
        <f>VLOOKUP(ABS(B48-C45),Note!$E$1:$F$25,2,FALSE)</f>
        <v>0</v>
      </c>
      <c r="D48" s="3">
        <f>VLOOKUP(ABS(B48-D45),Note!$E$1:$F$25,2,FALSE)</f>
        <v>0</v>
      </c>
      <c r="E48" s="3">
        <f>VLOOKUP(ABS(B48-E45),Note!$E$1:$F$25,2,FALSE)</f>
        <v>0</v>
      </c>
      <c r="F48" s="3">
        <f>VLOOKUP(ABS(B48-F45),Note!$E$1:$F$25,2,FALSE)</f>
        <v>0</v>
      </c>
      <c r="G48">
        <f t="shared" si="58"/>
        <v>8</v>
      </c>
      <c r="H48" s="3">
        <f>VLOOKUP(ABS(G48-H45),Note!$E$1:$F$25,2,FALSE)</f>
        <v>0</v>
      </c>
      <c r="I48" s="3">
        <f>VLOOKUP(ABS(G48-I45),Note!$E$1:$F$25,2,FALSE)</f>
        <v>0</v>
      </c>
      <c r="J48" s="3">
        <f>VLOOKUP(ABS(G48-J45),Note!$E$1:$F$25,2,FALSE)</f>
        <v>1</v>
      </c>
      <c r="K48" s="3">
        <f>VLOOKUP(ABS(G48-K45),Note!$E$1:$F$25,2,FALSE)</f>
        <v>0</v>
      </c>
      <c r="L48">
        <f t="shared" si="59"/>
        <v>8</v>
      </c>
      <c r="M48" s="3">
        <f>VLOOKUP(ABS(L48-M45),Note!$E$1:$F$25,2,FALSE)</f>
        <v>0</v>
      </c>
      <c r="N48" s="3">
        <f>VLOOKUP(ABS(L48-N45),Note!$E$1:$F$25,2,FALSE)</f>
        <v>0</v>
      </c>
      <c r="O48" s="3">
        <f>VLOOKUP(ABS(L48-O45),Note!$E$1:$F$25,2,FALSE)</f>
        <v>0</v>
      </c>
      <c r="P48" s="3">
        <f>VLOOKUP(ABS(L48-P45),Note!$E$1:$F$25,2,FALSE)</f>
        <v>0</v>
      </c>
      <c r="Q48">
        <f t="shared" si="60"/>
        <v>8</v>
      </c>
      <c r="R48" s="3">
        <f>VLOOKUP(ABS(Q48-R45),Note!$E$1:$F$25,2,FALSE)</f>
        <v>0</v>
      </c>
      <c r="S48" s="3">
        <f>VLOOKUP(ABS(Q48-S45),Note!$E$1:$F$25,2,FALSE)</f>
        <v>1</v>
      </c>
      <c r="T48" s="3">
        <f>VLOOKUP(ABS(Q48-T45),Note!$E$1:$F$25,2,FALSE)</f>
        <v>0</v>
      </c>
      <c r="U48" s="3">
        <f>VLOOKUP(ABS(Q48-U45),Note!$E$1:$F$25,2,FALSE)</f>
        <v>0</v>
      </c>
      <c r="V48">
        <f t="shared" si="61"/>
        <v>8</v>
      </c>
      <c r="W48" s="3">
        <f>VLOOKUP(ABS(V48-W45),Note!$E$1:$F$25,2,FALSE)</f>
        <v>0</v>
      </c>
      <c r="X48" s="3">
        <f>VLOOKUP(ABS(V48-X45),Note!$E$1:$F$25,2,FALSE)</f>
        <v>0</v>
      </c>
      <c r="Y48" s="3">
        <f>VLOOKUP(ABS(V48-Y45),Note!$E$1:$F$25,2,FALSE)</f>
        <v>0</v>
      </c>
      <c r="Z48" s="3">
        <f>VLOOKUP(ABS(V48-Z45),Note!$E$1:$F$25,2,FALSE)</f>
        <v>0</v>
      </c>
      <c r="AA48">
        <f t="shared" si="62"/>
        <v>8</v>
      </c>
      <c r="AB48" s="3">
        <f>VLOOKUP(ABS(AA48-AB45),Note!$E$1:$F$25,2,FALSE)</f>
        <v>0</v>
      </c>
      <c r="AC48" s="3">
        <f>VLOOKUP(ABS(AA48-AC45),Note!$E$1:$F$25,2,FALSE)</f>
        <v>1</v>
      </c>
      <c r="AD48" s="3">
        <f>VLOOKUP(ABS(AA48-AD45),Note!$E$1:$F$25,2,FALSE)</f>
        <v>0</v>
      </c>
      <c r="AE48" s="3">
        <f>VLOOKUP(ABS(AA48-AE45),Note!$E$1:$F$25,2,FALSE)</f>
        <v>0</v>
      </c>
      <c r="AF48">
        <f t="shared" si="63"/>
        <v>8</v>
      </c>
      <c r="AG48" s="3">
        <f>VLOOKUP(ABS(AF48-AG45),Note!$E$1:$F$25,2,FALSE)</f>
        <v>0</v>
      </c>
      <c r="AH48" s="3">
        <f>VLOOKUP(ABS(AF48-AH45),Note!$E$1:$F$25,2,FALSE)</f>
        <v>0</v>
      </c>
      <c r="AI48" s="3">
        <f>VLOOKUP(ABS(AF48-AI45),Note!$E$1:$F$25,2,FALSE)</f>
        <v>0</v>
      </c>
      <c r="AJ48" s="3">
        <f>VLOOKUP(ABS(AF48-AJ45),Note!$E$1:$F$25,2,FALSE)</f>
        <v>0</v>
      </c>
      <c r="AK48">
        <f t="shared" si="64"/>
        <v>8</v>
      </c>
      <c r="AL48" s="3">
        <f>VLOOKUP(ABS(AK48-AL45),Note!$E$1:$F$25,2,FALSE)</f>
        <v>1</v>
      </c>
      <c r="AM48" s="3">
        <f>VLOOKUP(ABS(AK48-AM45),Note!$E$1:$F$25,2,FALSE)</f>
        <v>0</v>
      </c>
      <c r="AN48" s="3">
        <f>VLOOKUP(ABS(AK48-AN45),Note!$E$1:$F$25,2,FALSE)</f>
        <v>0</v>
      </c>
      <c r="AO48" s="3">
        <f>VLOOKUP(ABS(AK48-AO45),Note!$E$1:$F$25,2,FALSE)</f>
        <v>0</v>
      </c>
      <c r="AP48">
        <f t="shared" si="65"/>
        <v>8</v>
      </c>
      <c r="AQ48" s="3">
        <f>VLOOKUP(ABS(AP48-AQ45),Note!$E$1:$F$25,2,FALSE)</f>
        <v>0</v>
      </c>
      <c r="AR48" s="3">
        <f>VLOOKUP(ABS(AP48-AR45),Note!$E$1:$F$25,2,FALSE)</f>
        <v>0</v>
      </c>
      <c r="AS48" s="3">
        <f>VLOOKUP(ABS(AP48-AS45),Note!$E$1:$F$25,2,FALSE)</f>
        <v>0</v>
      </c>
      <c r="AT48" s="3">
        <f>VLOOKUP(ABS(AP48-AT45),Note!$E$1:$F$25,2,FALSE)</f>
        <v>0</v>
      </c>
      <c r="AU48">
        <f t="shared" si="66"/>
        <v>8</v>
      </c>
      <c r="AV48" s="3">
        <f>VLOOKUP(ABS(AU48-AV45),Note!$E$1:$F$25,2,FALSE)</f>
        <v>1</v>
      </c>
      <c r="AW48" s="3">
        <f>VLOOKUP(ABS(AU48-AW45),Note!$E$1:$F$25,2,FALSE)</f>
        <v>0</v>
      </c>
      <c r="AX48" s="3">
        <f>VLOOKUP(ABS(AU48-AX45),Note!$E$1:$F$25,2,FALSE)</f>
        <v>0</v>
      </c>
      <c r="AY48" s="3">
        <f>VLOOKUP(ABS(AU48-AY45),Note!$E$1:$F$25,2,FALSE)</f>
        <v>1</v>
      </c>
      <c r="AZ48">
        <f t="shared" si="67"/>
        <v>8</v>
      </c>
      <c r="BA48" s="3">
        <f>VLOOKUP(ABS(AZ48-BA45),Note!$E$1:$F$25,2,FALSE)</f>
        <v>0</v>
      </c>
      <c r="BB48" s="3">
        <f>VLOOKUP(ABS(AZ48-BB45),Note!$E$1:$F$25,2,FALSE)</f>
        <v>0</v>
      </c>
      <c r="BC48" s="3">
        <f>VLOOKUP(ABS(AZ48-BC45),Note!$E$1:$F$25,2,FALSE)</f>
        <v>0</v>
      </c>
      <c r="BD48" s="3">
        <f>VLOOKUP(ABS(AZ48-BD45),Note!$E$1:$F$25,2,FALSE)</f>
        <v>0</v>
      </c>
      <c r="BE48">
        <f t="shared" si="68"/>
        <v>8</v>
      </c>
      <c r="BF48" s="3">
        <f>VLOOKUP(ABS(BE48-BF45),Note!$E$1:$F$25,2,FALSE)</f>
        <v>0</v>
      </c>
      <c r="BG48" s="3">
        <f>VLOOKUP(ABS(BE48-BG45),Note!$E$1:$F$25,2,FALSE)</f>
        <v>0</v>
      </c>
      <c r="BH48" s="3">
        <f>VLOOKUP(ABS(BE48-BH45),Note!$E$1:$F$25,2,FALSE)</f>
        <v>1</v>
      </c>
      <c r="BI48" s="3">
        <f>VLOOKUP(ABS(BE48-BI45),Note!$E$1:$F$25,2,FALSE)</f>
        <v>1</v>
      </c>
    </row>
    <row r="49" spans="4:59">
      <c r="D49">
        <f>SUM(C46:C48,D46:D48,E46:E48,F46:F48)</f>
        <v>0</v>
      </c>
      <c r="I49">
        <f>SUM(H46:H48,I46:I48,J46:J48,K46:K48)</f>
        <v>4</v>
      </c>
      <c r="N49">
        <f>SUM(M46:M48,N46:N48,O46:O48,P46:P48)</f>
        <v>0</v>
      </c>
      <c r="S49">
        <f>SUM(R46:R48,S46:S48,T46:T48,U46:U48)</f>
        <v>4</v>
      </c>
      <c r="X49">
        <f>SUM(W46:W48,X46:X48,Y46:Y48,Z46:Z48)</f>
        <v>0</v>
      </c>
      <c r="AC49">
        <f>SUM(AB46:AB48,AC46:AC48,AD46:AD48,AE46:AE48)</f>
        <v>4</v>
      </c>
      <c r="AH49">
        <f>SUM(AG46:AG48,AH46:AH48,AI46:AI48,AJ46:AJ48)</f>
        <v>0</v>
      </c>
      <c r="AM49">
        <f>SUM(AL46:AL48,AM46:AM48,AN46:AN48,AO46:AO48)</f>
        <v>4</v>
      </c>
      <c r="AR49">
        <f>SUM(AQ46:AQ48,AR46:AR48,AS46:AS48,AT46:AT48)</f>
        <v>0</v>
      </c>
      <c r="AW49">
        <f>SUM(AV46:AV48,AW46:AW48,AX46:AX48,AY46:AY48)</f>
        <v>4</v>
      </c>
      <c r="BB49">
        <f>SUM(BA46:BA48,BB46:BB48,BC46:BC48,BD46:BD48)</f>
        <v>0</v>
      </c>
      <c r="BG49">
        <f>SUM(BF46:BF48,BG46:BG48,BH46:BH48,BI46:BI48)</f>
        <v>4</v>
      </c>
    </row>
    <row r="50" spans="22:51"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2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</sheetData>
  <pageMargins left="0.699305555555556" right="0.699305555555556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32"/>
  <sheetViews>
    <sheetView zoomScale="85" zoomScaleNormal="85" workbookViewId="0">
      <selection activeCell="AI34" sqref="AI34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131222313123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411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VLOOKUP(まとめ3!$A$1&amp;"△7",Chords!$A$2:$D$188,2,FALSE)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VLOOKUP(まとめ3!$A$1&amp;"△7",Chords!$A$2:$D$188,3,FALSE)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VLOOKUP(まとめ3!$A$1&amp;"△7",Chords!$A$2:$D$188,4,FALSE)</f>
        <v>B</v>
      </c>
      <c r="B7">
        <f>VLOOKUP(A7,Note!$A$1:$B$26,2,FALSE)</f>
        <v>11</v>
      </c>
      <c r="C7" s="3">
        <f>VLOOKUP(ABS(B7-C3),Note!$E$1:$F$25,2,FALSE)</f>
        <v>1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11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11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0</v>
      </c>
      <c r="N7">
        <f t="shared" si="2"/>
        <v>11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>
        <f t="shared" si="3"/>
        <v>11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0</v>
      </c>
      <c r="V7">
        <f t="shared" si="4"/>
        <v>11</v>
      </c>
      <c r="W7" s="3">
        <f>VLOOKUP(ABS(V7-W3),Note!$E$1:$F$25,2,FALSE)</f>
        <v>0</v>
      </c>
      <c r="X7" s="3">
        <f>VLOOKUP(ABS(V7-X3),Note!$E$1:$F$25,2,FALSE)</f>
        <v>0</v>
      </c>
      <c r="Y7" s="3">
        <f>VLOOKUP(ABS(V7-Y3),Note!$E$1:$F$25,2,FALSE)</f>
        <v>1</v>
      </c>
      <c r="Z7">
        <f t="shared" si="5"/>
        <v>11</v>
      </c>
      <c r="AA7" s="3">
        <f>VLOOKUP(ABS(Z7-AA3),Note!$E$1:$F$25,2,FALSE)</f>
        <v>0</v>
      </c>
      <c r="AB7" s="3">
        <f>VLOOKUP(ABS(Z7-AB3),Note!$E$1:$F$25,2,FALSE)</f>
        <v>1</v>
      </c>
      <c r="AC7" s="3">
        <f>VLOOKUP(ABS(Z7-AC3),Note!$E$1:$F$25,2,FALSE)</f>
        <v>0</v>
      </c>
      <c r="AD7">
        <f t="shared" si="6"/>
        <v>11</v>
      </c>
      <c r="AE7" s="3">
        <f>VLOOKUP(ABS(AD7-AE3),Note!$E$1:$F$25,2,FALSE)</f>
        <v>0</v>
      </c>
      <c r="AF7" s="3">
        <f>VLOOKUP(ABS(AD7-AF3),Note!$E$1:$F$25,2,FALSE)</f>
        <v>0</v>
      </c>
      <c r="AG7" s="3">
        <f>VLOOKUP(ABS(AD7-AG3),Note!$E$1:$F$25,2,FALSE)</f>
        <v>0</v>
      </c>
      <c r="AH7">
        <f t="shared" si="7"/>
        <v>11</v>
      </c>
      <c r="AI7" s="3">
        <f>VLOOKUP(ABS(AH7-AI3),Note!$E$1:$F$25,2,FALSE)</f>
        <v>0</v>
      </c>
      <c r="AJ7" s="3">
        <f>VLOOKUP(ABS(AH7-AJ3),Note!$E$1:$F$25,2,FALSE)</f>
        <v>1</v>
      </c>
      <c r="AK7" s="3">
        <f>VLOOKUP(ABS(AH7-AK3),Note!$E$1:$F$25,2,FALSE)</f>
        <v>0</v>
      </c>
      <c r="AL7">
        <f t="shared" si="8"/>
        <v>11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11</v>
      </c>
      <c r="AQ7" s="3">
        <f>VLOOKUP(ABS(AP7-AQ3),Note!$E$1:$F$25,2,FALSE)</f>
        <v>1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11</v>
      </c>
      <c r="AU7" s="3">
        <f>VLOOKUP(ABS(AT7-AU3),Note!$E$1:$F$25,2,FALSE)</f>
        <v>0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1</v>
      </c>
      <c r="H8">
        <f>SUM(G4:G7,H4:H7,I4:I7)</f>
        <v>3</v>
      </c>
      <c r="L8">
        <f>SUM(K4:K7,L4:L7,M4:M7)</f>
        <v>1</v>
      </c>
      <c r="P8">
        <f>SUM(O4:O7,P4:P7,Q4:Q7)</f>
        <v>2</v>
      </c>
      <c r="T8">
        <f>SUM(S4:S7,T4:T7,U4:U7)</f>
        <v>2</v>
      </c>
      <c r="X8">
        <f>SUM(W4:W7,X4:X7,Y4:Y7)</f>
        <v>2</v>
      </c>
      <c r="AB8">
        <f>SUM(AA4:AA7,AB4:AB7,AC4:AC7)</f>
        <v>3</v>
      </c>
      <c r="AF8">
        <f>SUM(AE4:AE7,AF4:AF7,AG4:AG7)</f>
        <v>1</v>
      </c>
      <c r="AJ8">
        <f>SUM(AI4:AI7,AJ4:AJ7,AK4:AK7)</f>
        <v>3</v>
      </c>
      <c r="AN8">
        <f>SUM(AM4:AM7,AN4:AN7,AO4:AO7)</f>
        <v>1</v>
      </c>
      <c r="AR8">
        <f>SUM(AQ4:AQ7,AR4:AR7,AS4:AS7)</f>
        <v>2</v>
      </c>
      <c r="AV8">
        <f>SUM(AU4:AU7,AV4:AV7,AW4:AW7)</f>
        <v>3</v>
      </c>
    </row>
    <row r="9" spans="1:49">
      <c r="A9" s="1" t="str">
        <f>D16&amp;H16&amp;L16&amp;P16&amp;T16&amp;X16&amp;AB16&amp;AF16&amp;AJ16&amp;AN16&amp;AR16&amp;AV16</f>
        <v>221313213132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412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VLOOKUP(まとめ3!$A$1&amp;"△7",Chords!$A$2:$D$188,2,FALSE)</f>
        <v>E</v>
      </c>
      <c r="B13">
        <f>VLOOKUP(A13,Note!$A$1:$B$26,2,FALSE)</f>
        <v>4</v>
      </c>
      <c r="C13" s="3">
        <f>VLOOKUP(ABS(B13-C11),Note!$E$1:$F$25,2,FALSE)</f>
        <v>0</v>
      </c>
      <c r="D13" s="3">
        <f>VLOOKUP(ABS(B13-D11),Note!$E$1:$F$25,2,FALSE)</f>
        <v>1</v>
      </c>
      <c r="E13" s="3">
        <f>VLOOKUP(ABS(B13-E11),Note!$E$1:$F$25,2,FALSE)</f>
        <v>0</v>
      </c>
      <c r="F13">
        <f t="shared" si="11"/>
        <v>4</v>
      </c>
      <c r="G13" s="3">
        <f>VLOOKUP(ABS(F13-G11),Note!$E$1:$F$25,2,FALSE)</f>
        <v>0</v>
      </c>
      <c r="H13" s="3">
        <f>VLOOKUP(ABS(F13-H11),Note!$E$1:$F$25,2,FALSE)</f>
        <v>0</v>
      </c>
      <c r="I13" s="3">
        <f>VLOOKUP(ABS(F13-I11),Note!$E$1:$F$25,2,FALSE)</f>
        <v>0</v>
      </c>
      <c r="J13">
        <f t="shared" si="12"/>
        <v>4</v>
      </c>
      <c r="K13" s="3">
        <f>VLOOKUP(ABS(J13-K11),Note!$E$1:$F$25,2,FALSE)</f>
        <v>0</v>
      </c>
      <c r="L13" s="3">
        <f>VLOOKUP(ABS(J13-L11),Note!$E$1:$F$25,2,FALSE)</f>
        <v>1</v>
      </c>
      <c r="M13" s="3">
        <f>VLOOKUP(ABS(J13-M11),Note!$E$1:$F$25,2,FALSE)</f>
        <v>0</v>
      </c>
      <c r="N13">
        <f t="shared" si="13"/>
        <v>4</v>
      </c>
      <c r="O13" s="3">
        <f>VLOOKUP(ABS(N13-O11),Note!$E$1:$F$25,2,FALSE)</f>
        <v>1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4</v>
      </c>
      <c r="S13" s="3">
        <f>VLOOKUP(ABS(R13-S11),Note!$E$1:$F$25,2,FALSE)</f>
        <v>0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4</v>
      </c>
      <c r="W13" s="3">
        <f>VLOOKUP(ABS(V13-W11),Note!$E$1:$F$25,2,FALSE)</f>
        <v>1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4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4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0</v>
      </c>
      <c r="AH13">
        <f t="shared" si="18"/>
        <v>4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1</v>
      </c>
      <c r="AL13">
        <f t="shared" si="19"/>
        <v>4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0</v>
      </c>
      <c r="AP13">
        <f t="shared" si="20"/>
        <v>4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1</v>
      </c>
      <c r="AT13">
        <f t="shared" si="21"/>
        <v>4</v>
      </c>
      <c r="AU13" s="3">
        <f>VLOOKUP(ABS(AT13-AU11),Note!$E$1:$F$25,2,FALSE)</f>
        <v>0</v>
      </c>
      <c r="AV13" s="3">
        <f>VLOOKUP(ABS(AT13-AV11),Note!$E$1:$F$25,2,FALSE)</f>
        <v>0</v>
      </c>
      <c r="AW13" s="3">
        <f>VLOOKUP(ABS(AT13-AW11),Note!$E$1:$F$25,2,FALSE)</f>
        <v>0</v>
      </c>
    </row>
    <row r="14" spans="1:49">
      <c r="A14" t="str">
        <f>VLOOKUP(まとめ3!$A$1&amp;"△7",Chords!$A$2:$D$188,3,FALSE)</f>
        <v>G</v>
      </c>
      <c r="B14">
        <f>VLOOKUP(A14,Note!$A$1:$B$26,2,FALSE)</f>
        <v>7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0</v>
      </c>
      <c r="F14">
        <f t="shared" si="11"/>
        <v>7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1</v>
      </c>
      <c r="J14">
        <f t="shared" si="12"/>
        <v>7</v>
      </c>
      <c r="K14" s="3">
        <f>VLOOKUP(ABS(J14-K11),Note!$E$1:$F$25,2,FALSE)</f>
        <v>0</v>
      </c>
      <c r="L14" s="3">
        <f>VLOOKUP(ABS(J14-L11),Note!$E$1:$F$25,2,FALSE)</f>
        <v>0</v>
      </c>
      <c r="M14" s="3">
        <f>VLOOKUP(ABS(J14-M11),Note!$E$1:$F$25,2,FALSE)</f>
        <v>0</v>
      </c>
      <c r="N14">
        <f t="shared" si="13"/>
        <v>7</v>
      </c>
      <c r="O14" s="3">
        <f>VLOOKUP(ABS(N14-O11),Note!$E$1:$F$25,2,FALSE)</f>
        <v>0</v>
      </c>
      <c r="P14" s="3">
        <f>VLOOKUP(ABS(N14-P11),Note!$E$1:$F$25,2,FALSE)</f>
        <v>1</v>
      </c>
      <c r="Q14" s="3">
        <f>VLOOKUP(ABS(N14-Q11),Note!$E$1:$F$25,2,FALSE)</f>
        <v>0</v>
      </c>
      <c r="R14">
        <f t="shared" si="14"/>
        <v>7</v>
      </c>
      <c r="S14" s="3">
        <f>VLOOKUP(ABS(R14-S11),Note!$E$1:$F$25,2,FALSE)</f>
        <v>0</v>
      </c>
      <c r="T14" s="3">
        <f>VLOOKUP(ABS(R14-T11),Note!$E$1:$F$25,2,FALSE)</f>
        <v>0</v>
      </c>
      <c r="U14" s="3">
        <f>VLOOKUP(ABS(R14-U11),Note!$E$1:$F$25,2,FALSE)</f>
        <v>0</v>
      </c>
      <c r="V14">
        <f t="shared" si="15"/>
        <v>7</v>
      </c>
      <c r="W14" s="3">
        <f>VLOOKUP(ABS(V14-W11),Note!$E$1:$F$25,2,FALSE)</f>
        <v>0</v>
      </c>
      <c r="X14" s="3">
        <f>VLOOKUP(ABS(V14-X11),Note!$E$1:$F$25,2,FALSE)</f>
        <v>1</v>
      </c>
      <c r="Y14" s="3">
        <f>VLOOKUP(ABS(V14-Y11),Note!$E$1:$F$25,2,FALSE)</f>
        <v>0</v>
      </c>
      <c r="Z14">
        <f t="shared" si="16"/>
        <v>7</v>
      </c>
      <c r="AA14" s="3">
        <f>VLOOKUP(ABS(Z14-AA11),Note!$E$1:$F$25,2,FALSE)</f>
        <v>1</v>
      </c>
      <c r="AB14" s="3">
        <f>VLOOKUP(ABS(Z14-AB11),Note!$E$1:$F$25,2,FALSE)</f>
        <v>0</v>
      </c>
      <c r="AC14" s="3">
        <f>VLOOKUP(ABS(Z14-AC11),Note!$E$1:$F$25,2,FALSE)</f>
        <v>0</v>
      </c>
      <c r="AD14">
        <f t="shared" si="17"/>
        <v>7</v>
      </c>
      <c r="AE14" s="3">
        <f>VLOOKUP(ABS(AD14-AE11),Note!$E$1:$F$25,2,FALSE)</f>
        <v>0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7</v>
      </c>
      <c r="AI14" s="3">
        <f>VLOOKUP(ABS(AH14-AI11),Note!$E$1:$F$25,2,FALSE)</f>
        <v>1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7</v>
      </c>
      <c r="AM14" s="3">
        <f>VLOOKUP(ABS(AL14-AM11),Note!$E$1:$F$25,2,FALSE)</f>
        <v>0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7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0</v>
      </c>
      <c r="AT14">
        <f t="shared" si="21"/>
        <v>7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1</v>
      </c>
    </row>
    <row r="15" spans="1:49">
      <c r="A15" t="str">
        <f>VLOOKUP(まとめ3!$A$1&amp;"△7",Chords!$A$2:$D$188,4,FALSE)</f>
        <v>B</v>
      </c>
      <c r="B15">
        <f>VLOOKUP(A15,Note!$A$1:$B$26,2,FALSE)</f>
        <v>11</v>
      </c>
      <c r="C15" s="3">
        <f>VLOOKUP(ABS(B15-C11),Note!$E$1:$F$25,2,FALSE)</f>
        <v>1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11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0</v>
      </c>
      <c r="J15">
        <f t="shared" si="12"/>
        <v>11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0</v>
      </c>
      <c r="N15">
        <f t="shared" si="13"/>
        <v>11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1</v>
      </c>
      <c r="R15">
        <f t="shared" si="14"/>
        <v>11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0</v>
      </c>
      <c r="V15">
        <f t="shared" si="15"/>
        <v>11</v>
      </c>
      <c r="W15" s="3">
        <f>VLOOKUP(ABS(V15-W11),Note!$E$1:$F$25,2,FALSE)</f>
        <v>0</v>
      </c>
      <c r="X15" s="3">
        <f>VLOOKUP(ABS(V15-X11),Note!$E$1:$F$25,2,FALSE)</f>
        <v>0</v>
      </c>
      <c r="Y15" s="3">
        <f>VLOOKUP(ABS(V15-Y11),Note!$E$1:$F$25,2,FALSE)</f>
        <v>1</v>
      </c>
      <c r="Z15">
        <f t="shared" si="16"/>
        <v>11</v>
      </c>
      <c r="AA15" s="3">
        <f>VLOOKUP(ABS(Z15-AA11),Note!$E$1:$F$25,2,FALSE)</f>
        <v>0</v>
      </c>
      <c r="AB15" s="3">
        <f>VLOOKUP(ABS(Z15-AB11),Note!$E$1:$F$25,2,FALSE)</f>
        <v>0</v>
      </c>
      <c r="AC15" s="3">
        <f>VLOOKUP(ABS(Z15-AC11),Note!$E$1:$F$25,2,FALSE)</f>
        <v>0</v>
      </c>
      <c r="AD15">
        <f t="shared" si="17"/>
        <v>11</v>
      </c>
      <c r="AE15" s="3">
        <f>VLOOKUP(ABS(AD15-AE11),Note!$E$1:$F$25,2,FALSE)</f>
        <v>0</v>
      </c>
      <c r="AF15" s="3">
        <f>VLOOKUP(ABS(AD15-AF11),Note!$E$1:$F$25,2,FALSE)</f>
        <v>1</v>
      </c>
      <c r="AG15" s="3">
        <f>VLOOKUP(ABS(AD15-AG11),Note!$E$1:$F$25,2,FALSE)</f>
        <v>0</v>
      </c>
      <c r="AH15">
        <f t="shared" si="18"/>
        <v>11</v>
      </c>
      <c r="AI15" s="3">
        <f>VLOOKUP(ABS(AH15-AI11),Note!$E$1:$F$25,2,FALSE)</f>
        <v>0</v>
      </c>
      <c r="AJ15" s="3">
        <f>VLOOKUP(ABS(AH15-AJ11),Note!$E$1:$F$25,2,FALSE)</f>
        <v>0</v>
      </c>
      <c r="AK15" s="3">
        <f>VLOOKUP(ABS(AH15-AK11),Note!$E$1:$F$25,2,FALSE)</f>
        <v>0</v>
      </c>
      <c r="AL15">
        <f t="shared" si="19"/>
        <v>11</v>
      </c>
      <c r="AM15" s="3">
        <f>VLOOKUP(ABS(AL15-AM11),Note!$E$1:$F$25,2,FALSE)</f>
        <v>0</v>
      </c>
      <c r="AN15" s="3">
        <f>VLOOKUP(ABS(AL15-AN11),Note!$E$1:$F$25,2,FALSE)</f>
        <v>1</v>
      </c>
      <c r="AO15" s="3">
        <f>VLOOKUP(ABS(AL15-AO11),Note!$E$1:$F$25,2,FALSE)</f>
        <v>0</v>
      </c>
      <c r="AP15">
        <f t="shared" si="20"/>
        <v>11</v>
      </c>
      <c r="AQ15" s="3">
        <f>VLOOKUP(ABS(AP15-AQ11),Note!$E$1:$F$25,2,FALSE)</f>
        <v>1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11</v>
      </c>
      <c r="AU15" s="3">
        <f>VLOOKUP(ABS(AT15-AU11),Note!$E$1:$F$25,2,FALSE)</f>
        <v>0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2</v>
      </c>
      <c r="H16">
        <f>SUM(G12:G15,H12:H15,I12:I15)</f>
        <v>2</v>
      </c>
      <c r="L16">
        <f>SUM(K12:K15,L12:L15,M12:M15)</f>
        <v>1</v>
      </c>
      <c r="P16">
        <f>SUM(O12:O15,P12:P15,Q12:Q15)</f>
        <v>3</v>
      </c>
      <c r="T16">
        <f>SUM(S12:S15,T12:T15,U12:U15)</f>
        <v>1</v>
      </c>
      <c r="X16">
        <f>SUM(W12:W15,X12:X15,Y12:Y15)</f>
        <v>3</v>
      </c>
      <c r="AB16">
        <f>SUM(AA12:AA15,AB12:AB15,AC12:AC15)</f>
        <v>2</v>
      </c>
      <c r="AF16">
        <f>SUM(AE12:AE15,AF12:AF15,AG12:AG15)</f>
        <v>1</v>
      </c>
      <c r="AJ16">
        <f>SUM(AI12:AI15,AJ12:AJ15,AK12:AK15)</f>
        <v>3</v>
      </c>
      <c r="AN16">
        <f>SUM(AM12:AM15,AN12:AN15,AO12:AO15)</f>
        <v>1</v>
      </c>
      <c r="AR16">
        <f>SUM(AQ12:AQ15,AR12:AR15,AS12:AS15)</f>
        <v>3</v>
      </c>
      <c r="AV16">
        <f>SUM(AU12:AU15,AV12:AV15,AW12:AW15)</f>
        <v>2</v>
      </c>
    </row>
    <row r="17" spans="1:49">
      <c r="A17" s="1" t="str">
        <f>D24&amp;H24&amp;L24&amp;P24&amp;T24&amp;X24&amp;AB24&amp;AF24&amp;AJ24&amp;AN24&amp;AR24&amp;AV24</f>
        <v>312213222222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413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3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2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VLOOKUP(まとめ3!$A$1&amp;"△7",Chords!$A$2:$D$188,2,FALSE)</f>
        <v>E</v>
      </c>
      <c r="B21">
        <f>VLOOKUP(A21,Note!$A$1:$B$26,2,FALSE)</f>
        <v>4</v>
      </c>
      <c r="C21" s="3">
        <f>VLOOKUP(ABS(B21-C19),Note!$E$1:$F$25,2,FALSE)</f>
        <v>0</v>
      </c>
      <c r="D21" s="3">
        <f>VLOOKUP(ABS(B21-D19),Note!$E$1:$F$25,2,FALSE)</f>
        <v>1</v>
      </c>
      <c r="E21" s="3">
        <f>VLOOKUP(ABS(B21-E19),Note!$E$1:$F$25,2,FALSE)</f>
        <v>0</v>
      </c>
      <c r="F21">
        <f t="shared" si="22"/>
        <v>4</v>
      </c>
      <c r="G21" s="3">
        <f>VLOOKUP(ABS(F21-G19),Note!$E$1:$F$25,2,FALSE)</f>
        <v>0</v>
      </c>
      <c r="H21" s="3">
        <f>VLOOKUP(ABS(F21-H19),Note!$E$1:$F$25,2,FALSE)</f>
        <v>0</v>
      </c>
      <c r="I21" s="3">
        <f>VLOOKUP(ABS(F21-I19),Note!$E$1:$F$25,2,FALSE)</f>
        <v>0</v>
      </c>
      <c r="J21">
        <f t="shared" si="23"/>
        <v>4</v>
      </c>
      <c r="K21" s="3">
        <f>VLOOKUP(ABS(J21-K19),Note!$E$1:$F$25,2,FALSE)</f>
        <v>0</v>
      </c>
      <c r="L21" s="3">
        <f>VLOOKUP(ABS(J21-L19),Note!$E$1:$F$25,2,FALSE)</f>
        <v>1</v>
      </c>
      <c r="M21" s="3">
        <f>VLOOKUP(ABS(J21-M19),Note!$E$1:$F$25,2,FALSE)</f>
        <v>0</v>
      </c>
      <c r="N21">
        <f t="shared" si="24"/>
        <v>4</v>
      </c>
      <c r="O21" s="3">
        <f>VLOOKUP(ABS(N21-O19),Note!$E$1:$F$25,2,FALSE)</f>
        <v>1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4</v>
      </c>
      <c r="S21" s="3">
        <f>VLOOKUP(ABS(R21-S19),Note!$E$1:$F$25,2,FALSE)</f>
        <v>0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4</v>
      </c>
      <c r="W21" s="3">
        <f>VLOOKUP(ABS(V21-W19),Note!$E$1:$F$25,2,FALSE)</f>
        <v>1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4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4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4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0</v>
      </c>
      <c r="AL21">
        <f t="shared" si="30"/>
        <v>4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1</v>
      </c>
      <c r="AP21">
        <f t="shared" si="31"/>
        <v>4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0</v>
      </c>
      <c r="AT21">
        <f t="shared" si="32"/>
        <v>4</v>
      </c>
      <c r="AU21" s="3">
        <f>VLOOKUP(ABS(AT21-AU19),Note!$E$1:$F$25,2,FALSE)</f>
        <v>0</v>
      </c>
      <c r="AV21" s="3">
        <f>VLOOKUP(ABS(AT21-AV19),Note!$E$1:$F$25,2,FALSE)</f>
        <v>0</v>
      </c>
      <c r="AW21" s="3">
        <f>VLOOKUP(ABS(AT21-AW19),Note!$E$1:$F$25,2,FALSE)</f>
        <v>1</v>
      </c>
    </row>
    <row r="22" spans="1:49">
      <c r="A22" t="str">
        <f>VLOOKUP(まとめ3!$A$1&amp;"△7",Chords!$A$2:$D$188,3,FALSE)</f>
        <v>G</v>
      </c>
      <c r="B22">
        <f>VLOOKUP(A22,Note!$A$1:$B$26,2,FALSE)</f>
        <v>7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1</v>
      </c>
      <c r="F22">
        <f t="shared" si="22"/>
        <v>7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0</v>
      </c>
      <c r="J22">
        <f t="shared" si="23"/>
        <v>7</v>
      </c>
      <c r="K22" s="3">
        <f>VLOOKUP(ABS(J22-K19),Note!$E$1:$F$25,2,FALSE)</f>
        <v>0</v>
      </c>
      <c r="L22" s="3">
        <f>VLOOKUP(ABS(J22-L19),Note!$E$1:$F$25,2,FALSE)</f>
        <v>0</v>
      </c>
      <c r="M22" s="3">
        <f>VLOOKUP(ABS(J22-M19),Note!$E$1:$F$25,2,FALSE)</f>
        <v>1</v>
      </c>
      <c r="N22">
        <f t="shared" si="24"/>
        <v>7</v>
      </c>
      <c r="O22" s="3">
        <f>VLOOKUP(ABS(N22-O19),Note!$E$1:$F$25,2,FALSE)</f>
        <v>0</v>
      </c>
      <c r="P22" s="3">
        <f>VLOOKUP(ABS(N22-P19),Note!$E$1:$F$25,2,FALSE)</f>
        <v>1</v>
      </c>
      <c r="Q22" s="3">
        <f>VLOOKUP(ABS(N22-Q19),Note!$E$1:$F$25,2,FALSE)</f>
        <v>0</v>
      </c>
      <c r="R22">
        <f t="shared" si="25"/>
        <v>7</v>
      </c>
      <c r="S22" s="3">
        <f>VLOOKUP(ABS(R22-S19),Note!$E$1:$F$25,2,FALSE)</f>
        <v>0</v>
      </c>
      <c r="T22" s="3">
        <f>VLOOKUP(ABS(R22-T19),Note!$E$1:$F$25,2,FALSE)</f>
        <v>0</v>
      </c>
      <c r="U22" s="3">
        <f>VLOOKUP(ABS(R22-U19),Note!$E$1:$F$25,2,FALSE)</f>
        <v>0</v>
      </c>
      <c r="V22">
        <f t="shared" si="26"/>
        <v>7</v>
      </c>
      <c r="W22" s="3">
        <f>VLOOKUP(ABS(V22-W19),Note!$E$1:$F$25,2,FALSE)</f>
        <v>0</v>
      </c>
      <c r="X22" s="3">
        <f>VLOOKUP(ABS(V22-X19),Note!$E$1:$F$25,2,FALSE)</f>
        <v>1</v>
      </c>
      <c r="Y22" s="3">
        <f>VLOOKUP(ABS(V22-Y19),Note!$E$1:$F$25,2,FALSE)</f>
        <v>0</v>
      </c>
      <c r="Z22">
        <f t="shared" si="27"/>
        <v>7</v>
      </c>
      <c r="AA22" s="3">
        <f>VLOOKUP(ABS(Z22-AA19),Note!$E$1:$F$25,2,FALSE)</f>
        <v>1</v>
      </c>
      <c r="AB22" s="3">
        <f>VLOOKUP(ABS(Z22-AB19),Note!$E$1:$F$25,2,FALSE)</f>
        <v>0</v>
      </c>
      <c r="AC22" s="3">
        <f>VLOOKUP(ABS(Z22-AC19),Note!$E$1:$F$25,2,FALSE)</f>
        <v>0</v>
      </c>
      <c r="AD22">
        <f t="shared" si="28"/>
        <v>7</v>
      </c>
      <c r="AE22" s="3">
        <f>VLOOKUP(ABS(AD22-AE19),Note!$E$1:$F$25,2,FALSE)</f>
        <v>0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7</v>
      </c>
      <c r="AI22" s="3">
        <f>VLOOKUP(ABS(AH22-AI19),Note!$E$1:$F$25,2,FALSE)</f>
        <v>1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7</v>
      </c>
      <c r="AM22" s="3">
        <f>VLOOKUP(ABS(AL22-AM19),Note!$E$1:$F$25,2,FALSE)</f>
        <v>0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7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7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0</v>
      </c>
    </row>
    <row r="23" spans="1:49">
      <c r="A23" t="str">
        <f>VLOOKUP(まとめ3!$A$1&amp;"△7",Chords!$A$2:$D$188,4,FALSE)</f>
        <v>B</v>
      </c>
      <c r="B23">
        <f>VLOOKUP(A23,Note!$A$1:$B$26,2,FALSE)</f>
        <v>11</v>
      </c>
      <c r="C23" s="3">
        <f>VLOOKUP(ABS(B23-C19),Note!$E$1:$F$25,2,FALSE)</f>
        <v>1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11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11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0</v>
      </c>
      <c r="N23">
        <f t="shared" si="24"/>
        <v>11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0</v>
      </c>
      <c r="R23">
        <f t="shared" si="25"/>
        <v>11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1</v>
      </c>
      <c r="V23">
        <f t="shared" si="26"/>
        <v>11</v>
      </c>
      <c r="W23" s="3">
        <f>VLOOKUP(ABS(V23-W19),Note!$E$1:$F$25,2,FALSE)</f>
        <v>0</v>
      </c>
      <c r="X23" s="3">
        <f>VLOOKUP(ABS(V23-X19),Note!$E$1:$F$25,2,FALSE)</f>
        <v>0</v>
      </c>
      <c r="Y23" s="3">
        <f>VLOOKUP(ABS(V23-Y19),Note!$E$1:$F$25,2,FALSE)</f>
        <v>0</v>
      </c>
      <c r="Z23">
        <f t="shared" si="27"/>
        <v>11</v>
      </c>
      <c r="AA23" s="3">
        <f>VLOOKUP(ABS(Z23-AA19),Note!$E$1:$F$25,2,FALSE)</f>
        <v>0</v>
      </c>
      <c r="AB23" s="3">
        <f>VLOOKUP(ABS(Z23-AB19),Note!$E$1:$F$25,2,FALSE)</f>
        <v>0</v>
      </c>
      <c r="AC23" s="3">
        <f>VLOOKUP(ABS(Z23-AC19),Note!$E$1:$F$25,2,FALSE)</f>
        <v>1</v>
      </c>
      <c r="AD23">
        <f t="shared" si="28"/>
        <v>11</v>
      </c>
      <c r="AE23" s="3">
        <f>VLOOKUP(ABS(AD23-AE19),Note!$E$1:$F$25,2,FALSE)</f>
        <v>0</v>
      </c>
      <c r="AF23" s="3">
        <f>VLOOKUP(ABS(AD23-AF19),Note!$E$1:$F$25,2,FALSE)</f>
        <v>1</v>
      </c>
      <c r="AG23" s="3">
        <f>VLOOKUP(ABS(AD23-AG19),Note!$E$1:$F$25,2,FALSE)</f>
        <v>0</v>
      </c>
      <c r="AH23">
        <f t="shared" si="29"/>
        <v>11</v>
      </c>
      <c r="AI23" s="3">
        <f>VLOOKUP(ABS(AH23-AI19),Note!$E$1:$F$25,2,FALSE)</f>
        <v>0</v>
      </c>
      <c r="AJ23" s="3">
        <f>VLOOKUP(ABS(AH23-AJ19),Note!$E$1:$F$25,2,FALSE)</f>
        <v>0</v>
      </c>
      <c r="AK23" s="3">
        <f>VLOOKUP(ABS(AH23-AK19),Note!$E$1:$F$25,2,FALSE)</f>
        <v>0</v>
      </c>
      <c r="AL23">
        <f t="shared" si="30"/>
        <v>11</v>
      </c>
      <c r="AM23" s="3">
        <f>VLOOKUP(ABS(AL23-AM19),Note!$E$1:$F$25,2,FALSE)</f>
        <v>0</v>
      </c>
      <c r="AN23" s="3">
        <f>VLOOKUP(ABS(AL23-AN19),Note!$E$1:$F$25,2,FALSE)</f>
        <v>1</v>
      </c>
      <c r="AO23" s="3">
        <f>VLOOKUP(ABS(AL23-AO19),Note!$E$1:$F$25,2,FALSE)</f>
        <v>0</v>
      </c>
      <c r="AP23">
        <f t="shared" si="31"/>
        <v>11</v>
      </c>
      <c r="AQ23" s="3">
        <f>VLOOKUP(ABS(AP23-AQ19),Note!$E$1:$F$25,2,FALSE)</f>
        <v>1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11</v>
      </c>
      <c r="AU23" s="3">
        <f>VLOOKUP(ABS(AT23-AU19),Note!$E$1:$F$25,2,FALSE)</f>
        <v>0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3</v>
      </c>
      <c r="H24">
        <f>SUM(G20:G23,H20:H23,I20:I23)</f>
        <v>1</v>
      </c>
      <c r="L24">
        <f>SUM(K20:K23,L20:L23,M20:M23)</f>
        <v>2</v>
      </c>
      <c r="P24">
        <f>SUM(O20:O23,P20:P23,Q20:Q23)</f>
        <v>2</v>
      </c>
      <c r="T24">
        <f>SUM(S20:S23,T20:T23,U20:U23)</f>
        <v>1</v>
      </c>
      <c r="X24">
        <f>SUM(W20:W23,X20:X23,Y20:Y23)</f>
        <v>3</v>
      </c>
      <c r="AB24">
        <f>SUM(AA20:AA23,AB20:AB23,AC20:AC23)</f>
        <v>2</v>
      </c>
      <c r="AF24">
        <f>SUM(AE20:AE23,AF20:AF23,AG20:AG23)</f>
        <v>2</v>
      </c>
      <c r="AJ24">
        <f>SUM(AI20:AI23,AJ20:AJ23,AK20:AK23)</f>
        <v>2</v>
      </c>
      <c r="AN24">
        <f>SUM(AM20:AM23,AN20:AN23,AO20:AO23)</f>
        <v>2</v>
      </c>
      <c r="AR24">
        <f>SUM(AQ20:AQ23,AR20:AR23,AS20:AS23)</f>
        <v>2</v>
      </c>
      <c r="AV24">
        <f>SUM(AU20:AU23,AV20:AV23,AW20:AW23)</f>
        <v>2</v>
      </c>
    </row>
    <row r="25" spans="1:49">
      <c r="A25" s="1" t="str">
        <f>D32&amp;H32&amp;L32&amp;P32&amp;T32&amp;X32&amp;AB32&amp;AF32&amp;AJ32&amp;AN32&amp;AR32&amp;AV32</f>
        <v>2222／／／／／／／／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414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VLOOKUP(まとめ3!$A$1&amp;"△7",Chords!$A$2:$D$188,2,FALSE)</f>
        <v>E</v>
      </c>
      <c r="B29">
        <f>VLOOKUP(A29,Note!$A$1:$B$26,2,FALSE)</f>
        <v>4</v>
      </c>
      <c r="C29" s="3">
        <f>VLOOKUP(ABS(B29-C27),Note!$E$1:$F$25,2,FALSE)</f>
        <v>0</v>
      </c>
      <c r="D29" s="3">
        <f>VLOOKUP(ABS(B29-D27),Note!$E$1:$F$25,2,FALSE)</f>
        <v>0</v>
      </c>
      <c r="E29" s="3">
        <f>VLOOKUP(ABS(B29-E27),Note!$E$1:$F$25,2,FALSE)</f>
        <v>0</v>
      </c>
      <c r="F29">
        <f t="shared" si="33"/>
        <v>4</v>
      </c>
      <c r="G29" s="3">
        <f>VLOOKUP(ABS(F29-G27),Note!$E$1:$F$25,2,FALSE)</f>
        <v>0</v>
      </c>
      <c r="H29" s="3">
        <f>VLOOKUP(ABS(F29-H27),Note!$E$1:$F$25,2,FALSE)</f>
        <v>1</v>
      </c>
      <c r="I29" s="3">
        <f>VLOOKUP(ABS(F29-I27),Note!$E$1:$F$25,2,FALSE)</f>
        <v>0</v>
      </c>
      <c r="J29">
        <f t="shared" si="34"/>
        <v>4</v>
      </c>
      <c r="K29" s="3">
        <f>VLOOKUP(ABS(J29-K27),Note!$E$1:$F$25,2,FALSE)</f>
        <v>0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4</v>
      </c>
      <c r="O29" s="3">
        <f>VLOOKUP(ABS(N29-O27),Note!$E$1:$F$25,2,FALSE)</f>
        <v>1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VLOOKUP(まとめ3!$A$1&amp;"△7",Chords!$A$2:$D$188,3,FALSE)</f>
        <v>G</v>
      </c>
      <c r="B30">
        <f>VLOOKUP(A30,Note!$A$1:$B$26,2,FALSE)</f>
        <v>7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1</v>
      </c>
      <c r="F30">
        <f t="shared" si="33"/>
        <v>7</v>
      </c>
      <c r="G30" s="3">
        <f>VLOOKUP(ABS(F30-G27),Note!$E$1:$F$25,2,FALSE)</f>
        <v>0</v>
      </c>
      <c r="H30" s="3">
        <f>VLOOKUP(ABS(F30-H27),Note!$E$1:$F$25,2,FALSE)</f>
        <v>0</v>
      </c>
      <c r="I30" s="3">
        <f>VLOOKUP(ABS(F30-I27),Note!$E$1:$F$25,2,FALSE)</f>
        <v>0</v>
      </c>
      <c r="J30">
        <f t="shared" si="34"/>
        <v>7</v>
      </c>
      <c r="K30" s="3">
        <f>VLOOKUP(ABS(J30-K27),Note!$E$1:$F$25,2,FALSE)</f>
        <v>0</v>
      </c>
      <c r="L30" s="3">
        <f>VLOOKUP(ABS(J30-L27),Note!$E$1:$F$25,2,FALSE)</f>
        <v>1</v>
      </c>
      <c r="M30" s="3">
        <f>VLOOKUP(ABS(J30-M27),Note!$E$1:$F$25,2,FALSE)</f>
        <v>0</v>
      </c>
      <c r="N30">
        <f t="shared" si="35"/>
        <v>7</v>
      </c>
      <c r="O30" s="3">
        <f>VLOOKUP(ABS(N30-O27),Note!$E$1:$F$25,2,FALSE)</f>
        <v>0</v>
      </c>
      <c r="P30" s="3">
        <f>VLOOKUP(ABS(N30-P27),Note!$E$1:$F$25,2,FALSE)</f>
        <v>0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VLOOKUP(まとめ3!$A$1&amp;"△7",Chords!$A$2:$D$188,4,FALSE)</f>
        <v>B</v>
      </c>
      <c r="B31">
        <f>VLOOKUP(A31,Note!$A$1:$B$26,2,FALSE)</f>
        <v>11</v>
      </c>
      <c r="C31" s="3">
        <f>VLOOKUP(ABS(B31-C27),Note!$E$1:$F$25,2,FALSE)</f>
        <v>1</v>
      </c>
      <c r="D31" s="3">
        <f>VLOOKUP(ABS(B31-D27),Note!$E$1:$F$25,2,FALSE)</f>
        <v>0</v>
      </c>
      <c r="E31" s="3">
        <f>VLOOKUP(ABS(B31-E27),Note!$E$1:$F$25,2,FALSE)</f>
        <v>0</v>
      </c>
      <c r="F31">
        <f t="shared" si="33"/>
        <v>11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0</v>
      </c>
      <c r="J31">
        <f t="shared" si="34"/>
        <v>11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1</v>
      </c>
      <c r="N31">
        <f t="shared" si="35"/>
        <v>11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0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2</v>
      </c>
      <c r="H32">
        <f>SUM(G28:G31,H28:H31,I28:I31)</f>
        <v>2</v>
      </c>
      <c r="L32">
        <f>SUM(K28:K31,L28:L31,M28:M31)</f>
        <v>2</v>
      </c>
      <c r="P32">
        <f>SUM(O28:O31,P28:P31,Q28:Q31)</f>
        <v>2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</sheetData>
  <pageMargins left="0.699305555555556" right="0.699305555555556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32"/>
  <sheetViews>
    <sheetView zoomScale="85" zoomScaleNormal="85" workbookViewId="0">
      <selection activeCell="O36" sqref="O36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032132222214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415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0</v>
      </c>
      <c r="H8">
        <f>SUM(G4:G7,H4:H7,I4:I7)</f>
        <v>3</v>
      </c>
      <c r="L8">
        <f>SUM(K4:K7,L4:L7,M4:M7)</f>
        <v>2</v>
      </c>
      <c r="P8">
        <f>SUM(O4:O7,P4:P7,Q4:Q7)</f>
        <v>1</v>
      </c>
      <c r="T8">
        <f>SUM(S4:S7,T4:T7,U4:U7)</f>
        <v>3</v>
      </c>
      <c r="X8">
        <f>SUM(W4:W7,X4:X7,Y4:Y7)</f>
        <v>2</v>
      </c>
      <c r="AB8">
        <f>SUM(AA4:AA7,AB4:AB7,AC4:AC7)</f>
        <v>2</v>
      </c>
      <c r="AF8">
        <f>SUM(AE4:AE7,AF4:AF7,AG4:AG7)</f>
        <v>2</v>
      </c>
      <c r="AJ8">
        <f>SUM(AI4:AI7,AJ4:AJ7,AK4:AK7)</f>
        <v>2</v>
      </c>
      <c r="AN8">
        <f>SUM(AM4:AM7,AN4:AN7,AO4:AO7)</f>
        <v>2</v>
      </c>
      <c r="AR8">
        <f>SUM(AQ4:AQ7,AR4:AR7,AS4:AS7)</f>
        <v>1</v>
      </c>
      <c r="AV8">
        <f>SUM(AU4:AU7,AV4:AV7,AW4:AW7)</f>
        <v>4</v>
      </c>
    </row>
    <row r="9" spans="1:49">
      <c r="A9" s="1" t="str">
        <f>D16&amp;H16&amp;L16&amp;P16&amp;T16&amp;X16&amp;AB16&amp;AF16&amp;AJ16&amp;AN16&amp;AR16&amp;AV16</f>
        <v>122222304123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416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VLOOKUP(まとめ3!$A$1&amp;"7",Chords!$A$2:$D$188,2,FALSE)</f>
        <v>E</v>
      </c>
      <c r="B13">
        <f>VLOOKUP(A13,Note!$A$1:$B$26,2,FALSE)</f>
        <v>4</v>
      </c>
      <c r="C13" s="3">
        <f>VLOOKUP(ABS(B13-C11),Note!$E$1:$F$25,2,FALSE)</f>
        <v>0</v>
      </c>
      <c r="D13" s="3">
        <f>VLOOKUP(ABS(B13-D11),Note!$E$1:$F$25,2,FALSE)</f>
        <v>1</v>
      </c>
      <c r="E13" s="3">
        <f>VLOOKUP(ABS(B13-E11),Note!$E$1:$F$25,2,FALSE)</f>
        <v>0</v>
      </c>
      <c r="F13">
        <f t="shared" si="11"/>
        <v>4</v>
      </c>
      <c r="G13" s="3">
        <f>VLOOKUP(ABS(F13-G11),Note!$E$1:$F$25,2,FALSE)</f>
        <v>0</v>
      </c>
      <c r="H13" s="3">
        <f>VLOOKUP(ABS(F13-H11),Note!$E$1:$F$25,2,FALSE)</f>
        <v>0</v>
      </c>
      <c r="I13" s="3">
        <f>VLOOKUP(ABS(F13-I11),Note!$E$1:$F$25,2,FALSE)</f>
        <v>0</v>
      </c>
      <c r="J13">
        <f t="shared" si="12"/>
        <v>4</v>
      </c>
      <c r="K13" s="3">
        <f>VLOOKUP(ABS(J13-K11),Note!$E$1:$F$25,2,FALSE)</f>
        <v>0</v>
      </c>
      <c r="L13" s="3">
        <f>VLOOKUP(ABS(J13-L11),Note!$E$1:$F$25,2,FALSE)</f>
        <v>1</v>
      </c>
      <c r="M13" s="3">
        <f>VLOOKUP(ABS(J13-M11),Note!$E$1:$F$25,2,FALSE)</f>
        <v>0</v>
      </c>
      <c r="N13">
        <f t="shared" si="13"/>
        <v>4</v>
      </c>
      <c r="O13" s="3">
        <f>VLOOKUP(ABS(N13-O11),Note!$E$1:$F$25,2,FALSE)</f>
        <v>1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4</v>
      </c>
      <c r="S13" s="3">
        <f>VLOOKUP(ABS(R13-S11),Note!$E$1:$F$25,2,FALSE)</f>
        <v>0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4</v>
      </c>
      <c r="W13" s="3">
        <f>VLOOKUP(ABS(V13-W11),Note!$E$1:$F$25,2,FALSE)</f>
        <v>1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4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4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0</v>
      </c>
      <c r="AH13">
        <f t="shared" si="18"/>
        <v>4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1</v>
      </c>
      <c r="AL13">
        <f t="shared" si="19"/>
        <v>4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0</v>
      </c>
      <c r="AP13">
        <f t="shared" si="20"/>
        <v>4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1</v>
      </c>
      <c r="AT13">
        <f t="shared" si="21"/>
        <v>4</v>
      </c>
      <c r="AU13" s="3">
        <f>VLOOKUP(ABS(AT13-AU11),Note!$E$1:$F$25,2,FALSE)</f>
        <v>0</v>
      </c>
      <c r="AV13" s="3">
        <f>VLOOKUP(ABS(AT13-AV11),Note!$E$1:$F$25,2,FALSE)</f>
        <v>0</v>
      </c>
      <c r="AW13" s="3">
        <f>VLOOKUP(ABS(AT13-AW11),Note!$E$1:$F$25,2,FALSE)</f>
        <v>0</v>
      </c>
    </row>
    <row r="14" spans="1:49">
      <c r="A14" t="str">
        <f>VLOOKUP(まとめ3!$A$1&amp;"7",Chords!$A$2:$D$188,3,FALSE)</f>
        <v>G</v>
      </c>
      <c r="B14">
        <f>VLOOKUP(A14,Note!$A$1:$B$26,2,FALSE)</f>
        <v>7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0</v>
      </c>
      <c r="F14">
        <f t="shared" si="11"/>
        <v>7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1</v>
      </c>
      <c r="J14">
        <f t="shared" si="12"/>
        <v>7</v>
      </c>
      <c r="K14" s="3">
        <f>VLOOKUP(ABS(J14-K11),Note!$E$1:$F$25,2,FALSE)</f>
        <v>0</v>
      </c>
      <c r="L14" s="3">
        <f>VLOOKUP(ABS(J14-L11),Note!$E$1:$F$25,2,FALSE)</f>
        <v>0</v>
      </c>
      <c r="M14" s="3">
        <f>VLOOKUP(ABS(J14-M11),Note!$E$1:$F$25,2,FALSE)</f>
        <v>0</v>
      </c>
      <c r="N14">
        <f t="shared" si="13"/>
        <v>7</v>
      </c>
      <c r="O14" s="3">
        <f>VLOOKUP(ABS(N14-O11),Note!$E$1:$F$25,2,FALSE)</f>
        <v>0</v>
      </c>
      <c r="P14" s="3">
        <f>VLOOKUP(ABS(N14-P11),Note!$E$1:$F$25,2,FALSE)</f>
        <v>1</v>
      </c>
      <c r="Q14" s="3">
        <f>VLOOKUP(ABS(N14-Q11),Note!$E$1:$F$25,2,FALSE)</f>
        <v>0</v>
      </c>
      <c r="R14">
        <f t="shared" si="14"/>
        <v>7</v>
      </c>
      <c r="S14" s="3">
        <f>VLOOKUP(ABS(R14-S11),Note!$E$1:$F$25,2,FALSE)</f>
        <v>0</v>
      </c>
      <c r="T14" s="3">
        <f>VLOOKUP(ABS(R14-T11),Note!$E$1:$F$25,2,FALSE)</f>
        <v>0</v>
      </c>
      <c r="U14" s="3">
        <f>VLOOKUP(ABS(R14-U11),Note!$E$1:$F$25,2,FALSE)</f>
        <v>0</v>
      </c>
      <c r="V14">
        <f t="shared" si="15"/>
        <v>7</v>
      </c>
      <c r="W14" s="3">
        <f>VLOOKUP(ABS(V14-W11),Note!$E$1:$F$25,2,FALSE)</f>
        <v>0</v>
      </c>
      <c r="X14" s="3">
        <f>VLOOKUP(ABS(V14-X11),Note!$E$1:$F$25,2,FALSE)</f>
        <v>1</v>
      </c>
      <c r="Y14" s="3">
        <f>VLOOKUP(ABS(V14-Y11),Note!$E$1:$F$25,2,FALSE)</f>
        <v>0</v>
      </c>
      <c r="Z14">
        <f t="shared" si="16"/>
        <v>7</v>
      </c>
      <c r="AA14" s="3">
        <f>VLOOKUP(ABS(Z14-AA11),Note!$E$1:$F$25,2,FALSE)</f>
        <v>1</v>
      </c>
      <c r="AB14" s="3">
        <f>VLOOKUP(ABS(Z14-AB11),Note!$E$1:$F$25,2,FALSE)</f>
        <v>0</v>
      </c>
      <c r="AC14" s="3">
        <f>VLOOKUP(ABS(Z14-AC11),Note!$E$1:$F$25,2,FALSE)</f>
        <v>0</v>
      </c>
      <c r="AD14">
        <f t="shared" si="17"/>
        <v>7</v>
      </c>
      <c r="AE14" s="3">
        <f>VLOOKUP(ABS(AD14-AE11),Note!$E$1:$F$25,2,FALSE)</f>
        <v>0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7</v>
      </c>
      <c r="AI14" s="3">
        <f>VLOOKUP(ABS(AH14-AI11),Note!$E$1:$F$25,2,FALSE)</f>
        <v>1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7</v>
      </c>
      <c r="AM14" s="3">
        <f>VLOOKUP(ABS(AL14-AM11),Note!$E$1:$F$25,2,FALSE)</f>
        <v>0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7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0</v>
      </c>
      <c r="AT14">
        <f t="shared" si="21"/>
        <v>7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1</v>
      </c>
    </row>
    <row r="15" spans="1:49">
      <c r="A15" t="str">
        <f>VLOOKUP(まとめ3!$A$1&amp;"7",Chords!$A$2:$D$188,4,FALSE)</f>
        <v>B♭</v>
      </c>
      <c r="B15">
        <f>VLOOKUP(A15,Note!$A$1:$B$26,2,FALSE)</f>
        <v>10</v>
      </c>
      <c r="C15" s="3">
        <f>VLOOKUP(ABS(B15-C11),Note!$E$1:$F$25,2,FALSE)</f>
        <v>0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10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0</v>
      </c>
      <c r="J15">
        <f t="shared" si="12"/>
        <v>10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1</v>
      </c>
      <c r="N15">
        <f t="shared" si="13"/>
        <v>10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0</v>
      </c>
      <c r="R15">
        <f t="shared" si="14"/>
        <v>10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1</v>
      </c>
      <c r="V15">
        <f t="shared" si="15"/>
        <v>10</v>
      </c>
      <c r="W15" s="3">
        <f>VLOOKUP(ABS(V15-W11),Note!$E$1:$F$25,2,FALSE)</f>
        <v>0</v>
      </c>
      <c r="X15" s="3">
        <f>VLOOKUP(ABS(V15-X11),Note!$E$1:$F$25,2,FALSE)</f>
        <v>0</v>
      </c>
      <c r="Y15" s="3">
        <f>VLOOKUP(ABS(V15-Y11),Note!$E$1:$F$25,2,FALSE)</f>
        <v>0</v>
      </c>
      <c r="Z15">
        <f t="shared" si="16"/>
        <v>10</v>
      </c>
      <c r="AA15" s="3">
        <f>VLOOKUP(ABS(Z15-AA11),Note!$E$1:$F$25,2,FALSE)</f>
        <v>0</v>
      </c>
      <c r="AB15" s="3">
        <f>VLOOKUP(ABS(Z15-AB11),Note!$E$1:$F$25,2,FALSE)</f>
        <v>1</v>
      </c>
      <c r="AC15" s="3">
        <f>VLOOKUP(ABS(Z15-AC11),Note!$E$1:$F$25,2,FALSE)</f>
        <v>0</v>
      </c>
      <c r="AD15">
        <f t="shared" si="17"/>
        <v>10</v>
      </c>
      <c r="AE15" s="3">
        <f>VLOOKUP(ABS(AD15-AE11),Note!$E$1:$F$25,2,FALSE)</f>
        <v>0</v>
      </c>
      <c r="AF15" s="3">
        <f>VLOOKUP(ABS(AD15-AF11),Note!$E$1:$F$25,2,FALSE)</f>
        <v>0</v>
      </c>
      <c r="AG15" s="3">
        <f>VLOOKUP(ABS(AD15-AG11),Note!$E$1:$F$25,2,FALSE)</f>
        <v>0</v>
      </c>
      <c r="AH15">
        <f t="shared" si="18"/>
        <v>10</v>
      </c>
      <c r="AI15" s="3">
        <f>VLOOKUP(ABS(AH15-AI11),Note!$E$1:$F$25,2,FALSE)</f>
        <v>0</v>
      </c>
      <c r="AJ15" s="3">
        <f>VLOOKUP(ABS(AH15-AJ11),Note!$E$1:$F$25,2,FALSE)</f>
        <v>1</v>
      </c>
      <c r="AK15" s="3">
        <f>VLOOKUP(ABS(AH15-AK11),Note!$E$1:$F$25,2,FALSE)</f>
        <v>0</v>
      </c>
      <c r="AL15">
        <f t="shared" si="19"/>
        <v>10</v>
      </c>
      <c r="AM15" s="3">
        <f>VLOOKUP(ABS(AL15-AM11),Note!$E$1:$F$25,2,FALSE)</f>
        <v>1</v>
      </c>
      <c r="AN15" s="3">
        <f>VLOOKUP(ABS(AL15-AN11),Note!$E$1:$F$25,2,FALSE)</f>
        <v>0</v>
      </c>
      <c r="AO15" s="3">
        <f>VLOOKUP(ABS(AL15-AO11),Note!$E$1:$F$25,2,FALSE)</f>
        <v>0</v>
      </c>
      <c r="AP15">
        <f t="shared" si="20"/>
        <v>10</v>
      </c>
      <c r="AQ15" s="3">
        <f>VLOOKUP(ABS(AP15-AQ11),Note!$E$1:$F$25,2,FALSE)</f>
        <v>0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10</v>
      </c>
      <c r="AU15" s="3">
        <f>VLOOKUP(ABS(AT15-AU11),Note!$E$1:$F$25,2,FALSE)</f>
        <v>1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1</v>
      </c>
      <c r="H16">
        <f>SUM(G12:G15,H12:H15,I12:I15)</f>
        <v>2</v>
      </c>
      <c r="L16">
        <f>SUM(K12:K15,L12:L15,M12:M15)</f>
        <v>2</v>
      </c>
      <c r="P16">
        <f>SUM(O12:O15,P12:P15,Q12:Q15)</f>
        <v>2</v>
      </c>
      <c r="T16">
        <f>SUM(S12:S15,T12:T15,U12:U15)</f>
        <v>2</v>
      </c>
      <c r="X16">
        <f>SUM(W12:W15,X12:X15,Y12:Y15)</f>
        <v>2</v>
      </c>
      <c r="AB16">
        <f>SUM(AA12:AA15,AB12:AB15,AC12:AC15)</f>
        <v>3</v>
      </c>
      <c r="AF16">
        <f>SUM(AE12:AE15,AF12:AF15,AG12:AG15)</f>
        <v>0</v>
      </c>
      <c r="AJ16">
        <f>SUM(AI12:AI15,AJ12:AJ15,AK12:AK15)</f>
        <v>4</v>
      </c>
      <c r="AN16">
        <f>SUM(AM12:AM15,AN12:AN15,AO12:AO15)</f>
        <v>1</v>
      </c>
      <c r="AR16">
        <f>SUM(AQ12:AQ15,AR12:AR15,AS12:AS15)</f>
        <v>2</v>
      </c>
      <c r="AV16">
        <f>SUM(AU12:AU15,AV12:AV15,AW12:AW15)</f>
        <v>3</v>
      </c>
    </row>
    <row r="17" spans="1:49">
      <c r="A17" s="1" t="str">
        <f>D24&amp;H24&amp;L24&amp;P24&amp;T24&amp;X24&amp;AB24&amp;AF24&amp;AJ24&amp;AN24&amp;AR24&amp;AV24</f>
        <v>212304213213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417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3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2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VLOOKUP(まとめ3!$A$1&amp;"7",Chords!$A$2:$D$188,2,FALSE)</f>
        <v>E</v>
      </c>
      <c r="B21">
        <f>VLOOKUP(A21,Note!$A$1:$B$26,2,FALSE)</f>
        <v>4</v>
      </c>
      <c r="C21" s="3">
        <f>VLOOKUP(ABS(B21-C19),Note!$E$1:$F$25,2,FALSE)</f>
        <v>0</v>
      </c>
      <c r="D21" s="3">
        <f>VLOOKUP(ABS(B21-D19),Note!$E$1:$F$25,2,FALSE)</f>
        <v>1</v>
      </c>
      <c r="E21" s="3">
        <f>VLOOKUP(ABS(B21-E19),Note!$E$1:$F$25,2,FALSE)</f>
        <v>0</v>
      </c>
      <c r="F21">
        <f t="shared" si="22"/>
        <v>4</v>
      </c>
      <c r="G21" s="3">
        <f>VLOOKUP(ABS(F21-G19),Note!$E$1:$F$25,2,FALSE)</f>
        <v>0</v>
      </c>
      <c r="H21" s="3">
        <f>VLOOKUP(ABS(F21-H19),Note!$E$1:$F$25,2,FALSE)</f>
        <v>0</v>
      </c>
      <c r="I21" s="3">
        <f>VLOOKUP(ABS(F21-I19),Note!$E$1:$F$25,2,FALSE)</f>
        <v>0</v>
      </c>
      <c r="J21">
        <f t="shared" si="23"/>
        <v>4</v>
      </c>
      <c r="K21" s="3">
        <f>VLOOKUP(ABS(J21-K19),Note!$E$1:$F$25,2,FALSE)</f>
        <v>0</v>
      </c>
      <c r="L21" s="3">
        <f>VLOOKUP(ABS(J21-L19),Note!$E$1:$F$25,2,FALSE)</f>
        <v>1</v>
      </c>
      <c r="M21" s="3">
        <f>VLOOKUP(ABS(J21-M19),Note!$E$1:$F$25,2,FALSE)</f>
        <v>0</v>
      </c>
      <c r="N21">
        <f t="shared" si="24"/>
        <v>4</v>
      </c>
      <c r="O21" s="3">
        <f>VLOOKUP(ABS(N21-O19),Note!$E$1:$F$25,2,FALSE)</f>
        <v>1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4</v>
      </c>
      <c r="S21" s="3">
        <f>VLOOKUP(ABS(R21-S19),Note!$E$1:$F$25,2,FALSE)</f>
        <v>0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4</v>
      </c>
      <c r="W21" s="3">
        <f>VLOOKUP(ABS(V21-W19),Note!$E$1:$F$25,2,FALSE)</f>
        <v>1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4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4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4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0</v>
      </c>
      <c r="AL21">
        <f t="shared" si="30"/>
        <v>4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1</v>
      </c>
      <c r="AP21">
        <f t="shared" si="31"/>
        <v>4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0</v>
      </c>
      <c r="AT21">
        <f t="shared" si="32"/>
        <v>4</v>
      </c>
      <c r="AU21" s="3">
        <f>VLOOKUP(ABS(AT21-AU19),Note!$E$1:$F$25,2,FALSE)</f>
        <v>0</v>
      </c>
      <c r="AV21" s="3">
        <f>VLOOKUP(ABS(AT21-AV19),Note!$E$1:$F$25,2,FALSE)</f>
        <v>0</v>
      </c>
      <c r="AW21" s="3">
        <f>VLOOKUP(ABS(AT21-AW19),Note!$E$1:$F$25,2,FALSE)</f>
        <v>1</v>
      </c>
    </row>
    <row r="22" spans="1:49">
      <c r="A22" t="str">
        <f>VLOOKUP(まとめ3!$A$1&amp;"7",Chords!$A$2:$D$188,3,FALSE)</f>
        <v>G</v>
      </c>
      <c r="B22">
        <f>VLOOKUP(A22,Note!$A$1:$B$26,2,FALSE)</f>
        <v>7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1</v>
      </c>
      <c r="F22">
        <f t="shared" si="22"/>
        <v>7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0</v>
      </c>
      <c r="J22">
        <f t="shared" si="23"/>
        <v>7</v>
      </c>
      <c r="K22" s="3">
        <f>VLOOKUP(ABS(J22-K19),Note!$E$1:$F$25,2,FALSE)</f>
        <v>0</v>
      </c>
      <c r="L22" s="3">
        <f>VLOOKUP(ABS(J22-L19),Note!$E$1:$F$25,2,FALSE)</f>
        <v>0</v>
      </c>
      <c r="M22" s="3">
        <f>VLOOKUP(ABS(J22-M19),Note!$E$1:$F$25,2,FALSE)</f>
        <v>1</v>
      </c>
      <c r="N22">
        <f t="shared" si="24"/>
        <v>7</v>
      </c>
      <c r="O22" s="3">
        <f>VLOOKUP(ABS(N22-O19),Note!$E$1:$F$25,2,FALSE)</f>
        <v>0</v>
      </c>
      <c r="P22" s="3">
        <f>VLOOKUP(ABS(N22-P19),Note!$E$1:$F$25,2,FALSE)</f>
        <v>1</v>
      </c>
      <c r="Q22" s="3">
        <f>VLOOKUP(ABS(N22-Q19),Note!$E$1:$F$25,2,FALSE)</f>
        <v>0</v>
      </c>
      <c r="R22">
        <f t="shared" si="25"/>
        <v>7</v>
      </c>
      <c r="S22" s="3">
        <f>VLOOKUP(ABS(R22-S19),Note!$E$1:$F$25,2,FALSE)</f>
        <v>0</v>
      </c>
      <c r="T22" s="3">
        <f>VLOOKUP(ABS(R22-T19),Note!$E$1:$F$25,2,FALSE)</f>
        <v>0</v>
      </c>
      <c r="U22" s="3">
        <f>VLOOKUP(ABS(R22-U19),Note!$E$1:$F$25,2,FALSE)</f>
        <v>0</v>
      </c>
      <c r="V22">
        <f t="shared" si="26"/>
        <v>7</v>
      </c>
      <c r="W22" s="3">
        <f>VLOOKUP(ABS(V22-W19),Note!$E$1:$F$25,2,FALSE)</f>
        <v>0</v>
      </c>
      <c r="X22" s="3">
        <f>VLOOKUP(ABS(V22-X19),Note!$E$1:$F$25,2,FALSE)</f>
        <v>1</v>
      </c>
      <c r="Y22" s="3">
        <f>VLOOKUP(ABS(V22-Y19),Note!$E$1:$F$25,2,FALSE)</f>
        <v>0</v>
      </c>
      <c r="Z22">
        <f t="shared" si="27"/>
        <v>7</v>
      </c>
      <c r="AA22" s="3">
        <f>VLOOKUP(ABS(Z22-AA19),Note!$E$1:$F$25,2,FALSE)</f>
        <v>1</v>
      </c>
      <c r="AB22" s="3">
        <f>VLOOKUP(ABS(Z22-AB19),Note!$E$1:$F$25,2,FALSE)</f>
        <v>0</v>
      </c>
      <c r="AC22" s="3">
        <f>VLOOKUP(ABS(Z22-AC19),Note!$E$1:$F$25,2,FALSE)</f>
        <v>0</v>
      </c>
      <c r="AD22">
        <f t="shared" si="28"/>
        <v>7</v>
      </c>
      <c r="AE22" s="3">
        <f>VLOOKUP(ABS(AD22-AE19),Note!$E$1:$F$25,2,FALSE)</f>
        <v>0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7</v>
      </c>
      <c r="AI22" s="3">
        <f>VLOOKUP(ABS(AH22-AI19),Note!$E$1:$F$25,2,FALSE)</f>
        <v>1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7</v>
      </c>
      <c r="AM22" s="3">
        <f>VLOOKUP(ABS(AL22-AM19),Note!$E$1:$F$25,2,FALSE)</f>
        <v>0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7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7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0</v>
      </c>
    </row>
    <row r="23" spans="1:49">
      <c r="A23" t="str">
        <f>VLOOKUP(まとめ3!$A$1&amp;"7",Chords!$A$2:$D$188,4,FALSE)</f>
        <v>B♭</v>
      </c>
      <c r="B23">
        <f>VLOOKUP(A23,Note!$A$1:$B$26,2,FALSE)</f>
        <v>10</v>
      </c>
      <c r="C23" s="3">
        <f>VLOOKUP(ABS(B23-C19),Note!$E$1:$F$25,2,FALSE)</f>
        <v>0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10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10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0</v>
      </c>
      <c r="N23">
        <f t="shared" si="24"/>
        <v>10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1</v>
      </c>
      <c r="R23">
        <f t="shared" si="25"/>
        <v>10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0</v>
      </c>
      <c r="V23">
        <f t="shared" si="26"/>
        <v>10</v>
      </c>
      <c r="W23" s="3">
        <f>VLOOKUP(ABS(V23-W19),Note!$E$1:$F$25,2,FALSE)</f>
        <v>0</v>
      </c>
      <c r="X23" s="3">
        <f>VLOOKUP(ABS(V23-X19),Note!$E$1:$F$25,2,FALSE)</f>
        <v>0</v>
      </c>
      <c r="Y23" s="3">
        <f>VLOOKUP(ABS(V23-Y19),Note!$E$1:$F$25,2,FALSE)</f>
        <v>1</v>
      </c>
      <c r="Z23">
        <f t="shared" si="27"/>
        <v>10</v>
      </c>
      <c r="AA23" s="3">
        <f>VLOOKUP(ABS(Z23-AA19),Note!$E$1:$F$25,2,FALSE)</f>
        <v>0</v>
      </c>
      <c r="AB23" s="3">
        <f>VLOOKUP(ABS(Z23-AB19),Note!$E$1:$F$25,2,FALSE)</f>
        <v>1</v>
      </c>
      <c r="AC23" s="3">
        <f>VLOOKUP(ABS(Z23-AC19),Note!$E$1:$F$25,2,FALSE)</f>
        <v>0</v>
      </c>
      <c r="AD23">
        <f t="shared" si="28"/>
        <v>10</v>
      </c>
      <c r="AE23" s="3">
        <f>VLOOKUP(ABS(AD23-AE19),Note!$E$1:$F$25,2,FALSE)</f>
        <v>0</v>
      </c>
      <c r="AF23" s="3">
        <f>VLOOKUP(ABS(AD23-AF19),Note!$E$1:$F$25,2,FALSE)</f>
        <v>0</v>
      </c>
      <c r="AG23" s="3">
        <f>VLOOKUP(ABS(AD23-AG19),Note!$E$1:$F$25,2,FALSE)</f>
        <v>0</v>
      </c>
      <c r="AH23">
        <f t="shared" si="29"/>
        <v>10</v>
      </c>
      <c r="AI23" s="3">
        <f>VLOOKUP(ABS(AH23-AI19),Note!$E$1:$F$25,2,FALSE)</f>
        <v>0</v>
      </c>
      <c r="AJ23" s="3">
        <f>VLOOKUP(ABS(AH23-AJ19),Note!$E$1:$F$25,2,FALSE)</f>
        <v>1</v>
      </c>
      <c r="AK23" s="3">
        <f>VLOOKUP(ABS(AH23-AK19),Note!$E$1:$F$25,2,FALSE)</f>
        <v>0</v>
      </c>
      <c r="AL23">
        <f t="shared" si="30"/>
        <v>10</v>
      </c>
      <c r="AM23" s="3">
        <f>VLOOKUP(ABS(AL23-AM19),Note!$E$1:$F$25,2,FALSE)</f>
        <v>1</v>
      </c>
      <c r="AN23" s="3">
        <f>VLOOKUP(ABS(AL23-AN19),Note!$E$1:$F$25,2,FALSE)</f>
        <v>0</v>
      </c>
      <c r="AO23" s="3">
        <f>VLOOKUP(ABS(AL23-AO19),Note!$E$1:$F$25,2,FALSE)</f>
        <v>0</v>
      </c>
      <c r="AP23">
        <f t="shared" si="31"/>
        <v>10</v>
      </c>
      <c r="AQ23" s="3">
        <f>VLOOKUP(ABS(AP23-AQ19),Note!$E$1:$F$25,2,FALSE)</f>
        <v>0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10</v>
      </c>
      <c r="AU23" s="3">
        <f>VLOOKUP(ABS(AT23-AU19),Note!$E$1:$F$25,2,FALSE)</f>
        <v>1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2</v>
      </c>
      <c r="H24">
        <f>SUM(G20:G23,H20:H23,I20:I23)</f>
        <v>1</v>
      </c>
      <c r="L24">
        <f>SUM(K20:K23,L20:L23,M20:M23)</f>
        <v>2</v>
      </c>
      <c r="P24">
        <f>SUM(O20:O23,P20:P23,Q20:Q23)</f>
        <v>3</v>
      </c>
      <c r="T24">
        <f>SUM(S20:S23,T20:T23,U20:U23)</f>
        <v>0</v>
      </c>
      <c r="X24">
        <f>SUM(W20:W23,X20:X23,Y20:Y23)</f>
        <v>4</v>
      </c>
      <c r="AB24">
        <f>SUM(AA20:AA23,AB20:AB23,AC20:AC23)</f>
        <v>2</v>
      </c>
      <c r="AF24">
        <f>SUM(AE20:AE23,AF20:AF23,AG20:AG23)</f>
        <v>1</v>
      </c>
      <c r="AJ24">
        <f>SUM(AI20:AI23,AJ20:AJ23,AK20:AK23)</f>
        <v>3</v>
      </c>
      <c r="AN24">
        <f>SUM(AM20:AM23,AN20:AN23,AO20:AO23)</f>
        <v>2</v>
      </c>
      <c r="AR24">
        <f>SUM(AQ20:AQ23,AR20:AR23,AS20:AS23)</f>
        <v>1</v>
      </c>
      <c r="AV24">
        <f>SUM(AU20:AU23,AV20:AV23,AW20:AW23)</f>
        <v>3</v>
      </c>
    </row>
    <row r="25" spans="1:51">
      <c r="A25" s="1" t="str">
        <f>D32&amp;H32&amp;L32&amp;P32&amp;T32&amp;X32&amp;AB32&amp;AF32&amp;AJ32&amp;AN32&amp;AR32&amp;AV32</f>
        <v>1313／／／／／／／／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1" t="s">
        <v>418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4"/>
      <c r="AY25" s="4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VLOOKUP(まとめ3!$A$1&amp;"7",Chords!$A$2:$D$188,2,FALSE)</f>
        <v>E</v>
      </c>
      <c r="B29">
        <f>VLOOKUP(A29,Note!$A$1:$B$26,2,FALSE)</f>
        <v>4</v>
      </c>
      <c r="C29" s="3">
        <f>VLOOKUP(ABS(B29-C27),Note!$E$1:$F$25,2,FALSE)</f>
        <v>0</v>
      </c>
      <c r="D29" s="3">
        <f>VLOOKUP(ABS(B29-D27),Note!$E$1:$F$25,2,FALSE)</f>
        <v>0</v>
      </c>
      <c r="E29" s="3">
        <f>VLOOKUP(ABS(B29-E27),Note!$E$1:$F$25,2,FALSE)</f>
        <v>0</v>
      </c>
      <c r="F29">
        <f t="shared" si="33"/>
        <v>4</v>
      </c>
      <c r="G29" s="3">
        <f>VLOOKUP(ABS(F29-G27),Note!$E$1:$F$25,2,FALSE)</f>
        <v>0</v>
      </c>
      <c r="H29" s="3">
        <f>VLOOKUP(ABS(F29-H27),Note!$E$1:$F$25,2,FALSE)</f>
        <v>1</v>
      </c>
      <c r="I29" s="3">
        <f>VLOOKUP(ABS(F29-I27),Note!$E$1:$F$25,2,FALSE)</f>
        <v>0</v>
      </c>
      <c r="J29">
        <f t="shared" si="34"/>
        <v>4</v>
      </c>
      <c r="K29" s="3">
        <f>VLOOKUP(ABS(J29-K27),Note!$E$1:$F$25,2,FALSE)</f>
        <v>0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4</v>
      </c>
      <c r="O29" s="3">
        <f>VLOOKUP(ABS(N29-O27),Note!$E$1:$F$25,2,FALSE)</f>
        <v>1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VLOOKUP(まとめ3!$A$1&amp;"7",Chords!$A$2:$D$188,3,FALSE)</f>
        <v>G</v>
      </c>
      <c r="B30">
        <f>VLOOKUP(A30,Note!$A$1:$B$26,2,FALSE)</f>
        <v>7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1</v>
      </c>
      <c r="F30">
        <f t="shared" si="33"/>
        <v>7</v>
      </c>
      <c r="G30" s="3">
        <f>VLOOKUP(ABS(F30-G27),Note!$E$1:$F$25,2,FALSE)</f>
        <v>0</v>
      </c>
      <c r="H30" s="3">
        <f>VLOOKUP(ABS(F30-H27),Note!$E$1:$F$25,2,FALSE)</f>
        <v>0</v>
      </c>
      <c r="I30" s="3">
        <f>VLOOKUP(ABS(F30-I27),Note!$E$1:$F$25,2,FALSE)</f>
        <v>0</v>
      </c>
      <c r="J30">
        <f t="shared" si="34"/>
        <v>7</v>
      </c>
      <c r="K30" s="3">
        <f>VLOOKUP(ABS(J30-K27),Note!$E$1:$F$25,2,FALSE)</f>
        <v>0</v>
      </c>
      <c r="L30" s="3">
        <f>VLOOKUP(ABS(J30-L27),Note!$E$1:$F$25,2,FALSE)</f>
        <v>1</v>
      </c>
      <c r="M30" s="3">
        <f>VLOOKUP(ABS(J30-M27),Note!$E$1:$F$25,2,FALSE)</f>
        <v>0</v>
      </c>
      <c r="N30">
        <f t="shared" si="35"/>
        <v>7</v>
      </c>
      <c r="O30" s="3">
        <f>VLOOKUP(ABS(N30-O27),Note!$E$1:$F$25,2,FALSE)</f>
        <v>0</v>
      </c>
      <c r="P30" s="3">
        <f>VLOOKUP(ABS(N30-P27),Note!$E$1:$F$25,2,FALSE)</f>
        <v>0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VLOOKUP(まとめ3!$A$1&amp;"7",Chords!$A$2:$D$188,4,FALSE)</f>
        <v>B♭</v>
      </c>
      <c r="B31">
        <f>VLOOKUP(A31,Note!$A$1:$B$26,2,FALSE)</f>
        <v>10</v>
      </c>
      <c r="C31" s="3">
        <f>VLOOKUP(ABS(B31-C27),Note!$E$1:$F$25,2,FALSE)</f>
        <v>0</v>
      </c>
      <c r="D31" s="3">
        <f>VLOOKUP(ABS(B31-D27),Note!$E$1:$F$25,2,FALSE)</f>
        <v>0</v>
      </c>
      <c r="E31" s="3">
        <f>VLOOKUP(ABS(B31-E27),Note!$E$1:$F$25,2,FALSE)</f>
        <v>0</v>
      </c>
      <c r="F31">
        <f t="shared" si="33"/>
        <v>10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1</v>
      </c>
      <c r="J31">
        <f t="shared" si="34"/>
        <v>10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0</v>
      </c>
      <c r="N31">
        <f t="shared" si="35"/>
        <v>10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1</v>
      </c>
      <c r="H32">
        <f>SUM(G28:G31,H28:H31,I28:I31)</f>
        <v>3</v>
      </c>
      <c r="L32">
        <f>SUM(K28:K31,L28:L31,M28:M31)</f>
        <v>1</v>
      </c>
      <c r="P32">
        <f>SUM(O28:O31,P28:P31,Q28:Q31)</f>
        <v>3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</sheetData>
  <pageMargins left="0.699305555555556" right="0.699305555555556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32"/>
  <sheetViews>
    <sheetView zoomScale="85" zoomScaleNormal="85" workbookViewId="0">
      <selection activeCell="W37" sqref="W37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131223131223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419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VLOOKUP(まとめ3!$A$1&amp;"7♭5",Chords!$A$2:$D$188,2,FALSE)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1</v>
      </c>
      <c r="H8">
        <f>SUM(G4:G7,H4:H7,I4:I7)</f>
        <v>3</v>
      </c>
      <c r="L8">
        <f>SUM(K4:K7,L4:L7,M4:M7)</f>
        <v>1</v>
      </c>
      <c r="P8">
        <f>SUM(O4:O7,P4:P7,Q4:Q7)</f>
        <v>2</v>
      </c>
      <c r="T8">
        <f>SUM(S4:S7,T4:T7,U4:U7)</f>
        <v>2</v>
      </c>
      <c r="X8">
        <f>SUM(W4:W7,X4:X7,Y4:Y7)</f>
        <v>3</v>
      </c>
      <c r="AB8">
        <f>SUM(AA4:AA7,AB4:AB7,AC4:AC7)</f>
        <v>1</v>
      </c>
      <c r="AF8">
        <f>SUM(AE4:AE7,AF4:AF7,AG4:AG7)</f>
        <v>3</v>
      </c>
      <c r="AJ8">
        <f>SUM(AI4:AI7,AJ4:AJ7,AK4:AK7)</f>
        <v>1</v>
      </c>
      <c r="AN8">
        <f>SUM(AM4:AM7,AN4:AN7,AO4:AO7)</f>
        <v>2</v>
      </c>
      <c r="AR8">
        <f>SUM(AQ4:AQ7,AR4:AR7,AS4:AS7)</f>
        <v>2</v>
      </c>
      <c r="AV8">
        <f>SUM(AU4:AU7,AV4:AV7,AW4:AW7)</f>
        <v>3</v>
      </c>
    </row>
    <row r="9" spans="1:49">
      <c r="A9" s="1" t="str">
        <f>D16&amp;H16&amp;L16&amp;P16&amp;T16&amp;X16&amp;AB16&amp;AF16&amp;AJ16&amp;AN16&amp;AR16&amp;AV16</f>
        <v>213132213132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420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VLOOKUP(まとめ3!$A$1&amp;"7♭5",Chords!$A$2:$D$188,2,FALSE)</f>
        <v>E</v>
      </c>
      <c r="B13">
        <f>VLOOKUP(A13,Note!$A$1:$B$26,2,FALSE)</f>
        <v>4</v>
      </c>
      <c r="C13" s="3">
        <f>VLOOKUP(ABS(B13-C11),Note!$E$1:$F$25,2,FALSE)</f>
        <v>0</v>
      </c>
      <c r="D13" s="3">
        <f>VLOOKUP(ABS(B13-D11),Note!$E$1:$F$25,2,FALSE)</f>
        <v>1</v>
      </c>
      <c r="E13" s="3">
        <f>VLOOKUP(ABS(B13-E11),Note!$E$1:$F$25,2,FALSE)</f>
        <v>0</v>
      </c>
      <c r="F13">
        <f t="shared" si="11"/>
        <v>4</v>
      </c>
      <c r="G13" s="3">
        <f>VLOOKUP(ABS(F13-G11),Note!$E$1:$F$25,2,FALSE)</f>
        <v>0</v>
      </c>
      <c r="H13" s="3">
        <f>VLOOKUP(ABS(F13-H11),Note!$E$1:$F$25,2,FALSE)</f>
        <v>0</v>
      </c>
      <c r="I13" s="3">
        <f>VLOOKUP(ABS(F13-I11),Note!$E$1:$F$25,2,FALSE)</f>
        <v>0</v>
      </c>
      <c r="J13">
        <f t="shared" si="12"/>
        <v>4</v>
      </c>
      <c r="K13" s="3">
        <f>VLOOKUP(ABS(J13-K11),Note!$E$1:$F$25,2,FALSE)</f>
        <v>0</v>
      </c>
      <c r="L13" s="3">
        <f>VLOOKUP(ABS(J13-L11),Note!$E$1:$F$25,2,FALSE)</f>
        <v>1</v>
      </c>
      <c r="M13" s="3">
        <f>VLOOKUP(ABS(J13-M11),Note!$E$1:$F$25,2,FALSE)</f>
        <v>0</v>
      </c>
      <c r="N13">
        <f t="shared" si="13"/>
        <v>4</v>
      </c>
      <c r="O13" s="3">
        <f>VLOOKUP(ABS(N13-O11),Note!$E$1:$F$25,2,FALSE)</f>
        <v>1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4</v>
      </c>
      <c r="S13" s="3">
        <f>VLOOKUP(ABS(R13-S11),Note!$E$1:$F$25,2,FALSE)</f>
        <v>0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4</v>
      </c>
      <c r="W13" s="3">
        <f>VLOOKUP(ABS(V13-W11),Note!$E$1:$F$25,2,FALSE)</f>
        <v>1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4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4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0</v>
      </c>
      <c r="AH13">
        <f t="shared" si="18"/>
        <v>4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1</v>
      </c>
      <c r="AL13">
        <f t="shared" si="19"/>
        <v>4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0</v>
      </c>
      <c r="AP13">
        <f t="shared" si="20"/>
        <v>4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1</v>
      </c>
      <c r="AT13">
        <f t="shared" si="21"/>
        <v>4</v>
      </c>
      <c r="AU13" s="3">
        <f>VLOOKUP(ABS(AT13-AU11),Note!$E$1:$F$25,2,FALSE)</f>
        <v>0</v>
      </c>
      <c r="AV13" s="3">
        <f>VLOOKUP(ABS(AT13-AV11),Note!$E$1:$F$25,2,FALSE)</f>
        <v>0</v>
      </c>
      <c r="AW13" s="3">
        <f>VLOOKUP(ABS(AT13-AW11),Note!$E$1:$F$25,2,FALSE)</f>
        <v>0</v>
      </c>
    </row>
    <row r="14" spans="1:49">
      <c r="A14" t="str">
        <f>VLOOKUP(まとめ3!$A$1&amp;"7♭5",Chords!$A$2:$D$188,3,FALSE)</f>
        <v>G♭</v>
      </c>
      <c r="B14">
        <f>VLOOKUP(A14,Note!$A$1:$B$26,2,FALSE)</f>
        <v>6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1</v>
      </c>
      <c r="F14">
        <f t="shared" si="11"/>
        <v>6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0</v>
      </c>
      <c r="J14">
        <f t="shared" si="12"/>
        <v>6</v>
      </c>
      <c r="K14" s="3">
        <f>VLOOKUP(ABS(J14-K11),Note!$E$1:$F$25,2,FALSE)</f>
        <v>0</v>
      </c>
      <c r="L14" s="3">
        <f>VLOOKUP(ABS(J14-L11),Note!$E$1:$F$25,2,FALSE)</f>
        <v>1</v>
      </c>
      <c r="M14" s="3">
        <f>VLOOKUP(ABS(J14-M11),Note!$E$1:$F$25,2,FALSE)</f>
        <v>0</v>
      </c>
      <c r="N14">
        <f t="shared" si="13"/>
        <v>6</v>
      </c>
      <c r="O14" s="3">
        <f>VLOOKUP(ABS(N14-O11),Note!$E$1:$F$25,2,FALSE)</f>
        <v>0</v>
      </c>
      <c r="P14" s="3">
        <f>VLOOKUP(ABS(N14-P11),Note!$E$1:$F$25,2,FALSE)</f>
        <v>0</v>
      </c>
      <c r="Q14" s="3">
        <f>VLOOKUP(ABS(N14-Q11),Note!$E$1:$F$25,2,FALSE)</f>
        <v>0</v>
      </c>
      <c r="R14">
        <f t="shared" si="14"/>
        <v>6</v>
      </c>
      <c r="S14" s="3">
        <f>VLOOKUP(ABS(R14-S11),Note!$E$1:$F$25,2,FALSE)</f>
        <v>0</v>
      </c>
      <c r="T14" s="3">
        <f>VLOOKUP(ABS(R14-T11),Note!$E$1:$F$25,2,FALSE)</f>
        <v>1</v>
      </c>
      <c r="U14" s="3">
        <f>VLOOKUP(ABS(R14-U11),Note!$E$1:$F$25,2,FALSE)</f>
        <v>0</v>
      </c>
      <c r="V14">
        <f t="shared" si="15"/>
        <v>6</v>
      </c>
      <c r="W14" s="3">
        <f>VLOOKUP(ABS(V14-W11),Note!$E$1:$F$25,2,FALSE)</f>
        <v>1</v>
      </c>
      <c r="X14" s="3">
        <f>VLOOKUP(ABS(V14-X11),Note!$E$1:$F$25,2,FALSE)</f>
        <v>0</v>
      </c>
      <c r="Y14" s="3">
        <f>VLOOKUP(ABS(V14-Y11),Note!$E$1:$F$25,2,FALSE)</f>
        <v>0</v>
      </c>
      <c r="Z14">
        <f t="shared" si="16"/>
        <v>6</v>
      </c>
      <c r="AA14" s="3">
        <f>VLOOKUP(ABS(Z14-AA11),Note!$E$1:$F$25,2,FALSE)</f>
        <v>0</v>
      </c>
      <c r="AB14" s="3">
        <f>VLOOKUP(ABS(Z14-AB11),Note!$E$1:$F$25,2,FALSE)</f>
        <v>0</v>
      </c>
      <c r="AC14" s="3">
        <f>VLOOKUP(ABS(Z14-AC11),Note!$E$1:$F$25,2,FALSE)</f>
        <v>0</v>
      </c>
      <c r="AD14">
        <f t="shared" si="17"/>
        <v>6</v>
      </c>
      <c r="AE14" s="3">
        <f>VLOOKUP(ABS(AD14-AE11),Note!$E$1:$F$25,2,FALSE)</f>
        <v>1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6</v>
      </c>
      <c r="AI14" s="3">
        <f>VLOOKUP(ABS(AH14-AI11),Note!$E$1:$F$25,2,FALSE)</f>
        <v>0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6</v>
      </c>
      <c r="AM14" s="3">
        <f>VLOOKUP(ABS(AL14-AM11),Note!$E$1:$F$25,2,FALSE)</f>
        <v>0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6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1</v>
      </c>
      <c r="AT14">
        <f t="shared" si="21"/>
        <v>6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0</v>
      </c>
    </row>
    <row r="15" spans="1:49">
      <c r="A15" t="str">
        <f>VLOOKUP(まとめ3!$A$1&amp;"7♭5",Chords!$A$2:$D$188,4,FALSE)</f>
        <v>B♭</v>
      </c>
      <c r="B15">
        <f>VLOOKUP(A15,Note!$A$1:$B$26,2,FALSE)</f>
        <v>10</v>
      </c>
      <c r="C15" s="3">
        <f>VLOOKUP(ABS(B15-C11),Note!$E$1:$F$25,2,FALSE)</f>
        <v>0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10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0</v>
      </c>
      <c r="J15">
        <f t="shared" si="12"/>
        <v>10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1</v>
      </c>
      <c r="N15">
        <f t="shared" si="13"/>
        <v>10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0</v>
      </c>
      <c r="R15">
        <f t="shared" si="14"/>
        <v>10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1</v>
      </c>
      <c r="V15">
        <f t="shared" si="15"/>
        <v>10</v>
      </c>
      <c r="W15" s="3">
        <f>VLOOKUP(ABS(V15-W11),Note!$E$1:$F$25,2,FALSE)</f>
        <v>0</v>
      </c>
      <c r="X15" s="3">
        <f>VLOOKUP(ABS(V15-X11),Note!$E$1:$F$25,2,FALSE)</f>
        <v>0</v>
      </c>
      <c r="Y15" s="3">
        <f>VLOOKUP(ABS(V15-Y11),Note!$E$1:$F$25,2,FALSE)</f>
        <v>0</v>
      </c>
      <c r="Z15">
        <f t="shared" si="16"/>
        <v>10</v>
      </c>
      <c r="AA15" s="3">
        <f>VLOOKUP(ABS(Z15-AA11),Note!$E$1:$F$25,2,FALSE)</f>
        <v>0</v>
      </c>
      <c r="AB15" s="3">
        <f>VLOOKUP(ABS(Z15-AB11),Note!$E$1:$F$25,2,FALSE)</f>
        <v>1</v>
      </c>
      <c r="AC15" s="3">
        <f>VLOOKUP(ABS(Z15-AC11),Note!$E$1:$F$25,2,FALSE)</f>
        <v>0</v>
      </c>
      <c r="AD15">
        <f t="shared" si="17"/>
        <v>10</v>
      </c>
      <c r="AE15" s="3">
        <f>VLOOKUP(ABS(AD15-AE11),Note!$E$1:$F$25,2,FALSE)</f>
        <v>0</v>
      </c>
      <c r="AF15" s="3">
        <f>VLOOKUP(ABS(AD15-AF11),Note!$E$1:$F$25,2,FALSE)</f>
        <v>0</v>
      </c>
      <c r="AG15" s="3">
        <f>VLOOKUP(ABS(AD15-AG11),Note!$E$1:$F$25,2,FALSE)</f>
        <v>0</v>
      </c>
      <c r="AH15">
        <f t="shared" si="18"/>
        <v>10</v>
      </c>
      <c r="AI15" s="3">
        <f>VLOOKUP(ABS(AH15-AI11),Note!$E$1:$F$25,2,FALSE)</f>
        <v>0</v>
      </c>
      <c r="AJ15" s="3">
        <f>VLOOKUP(ABS(AH15-AJ11),Note!$E$1:$F$25,2,FALSE)</f>
        <v>1</v>
      </c>
      <c r="AK15" s="3">
        <f>VLOOKUP(ABS(AH15-AK11),Note!$E$1:$F$25,2,FALSE)</f>
        <v>0</v>
      </c>
      <c r="AL15">
        <f t="shared" si="19"/>
        <v>10</v>
      </c>
      <c r="AM15" s="3">
        <f>VLOOKUP(ABS(AL15-AM11),Note!$E$1:$F$25,2,FALSE)</f>
        <v>1</v>
      </c>
      <c r="AN15" s="3">
        <f>VLOOKUP(ABS(AL15-AN11),Note!$E$1:$F$25,2,FALSE)</f>
        <v>0</v>
      </c>
      <c r="AO15" s="3">
        <f>VLOOKUP(ABS(AL15-AO11),Note!$E$1:$F$25,2,FALSE)</f>
        <v>0</v>
      </c>
      <c r="AP15">
        <f t="shared" si="20"/>
        <v>10</v>
      </c>
      <c r="AQ15" s="3">
        <f>VLOOKUP(ABS(AP15-AQ11),Note!$E$1:$F$25,2,FALSE)</f>
        <v>0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10</v>
      </c>
      <c r="AU15" s="3">
        <f>VLOOKUP(ABS(AT15-AU11),Note!$E$1:$F$25,2,FALSE)</f>
        <v>1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2</v>
      </c>
      <c r="H16">
        <f>SUM(G12:G15,H12:H15,I12:I15)</f>
        <v>1</v>
      </c>
      <c r="L16">
        <f>SUM(K12:K15,L12:L15,M12:M15)</f>
        <v>3</v>
      </c>
      <c r="P16">
        <f>SUM(O12:O15,P12:P15,Q12:Q15)</f>
        <v>1</v>
      </c>
      <c r="T16">
        <f>SUM(S12:S15,T12:T15,U12:U15)</f>
        <v>3</v>
      </c>
      <c r="X16">
        <f>SUM(W12:W15,X12:X15,Y12:Y15)</f>
        <v>2</v>
      </c>
      <c r="AB16">
        <f>SUM(AA12:AA15,AB12:AB15,AC12:AC15)</f>
        <v>2</v>
      </c>
      <c r="AF16">
        <f>SUM(AE12:AE15,AF12:AF15,AG12:AG15)</f>
        <v>1</v>
      </c>
      <c r="AJ16">
        <f>SUM(AI12:AI15,AJ12:AJ15,AK12:AK15)</f>
        <v>3</v>
      </c>
      <c r="AN16">
        <f>SUM(AM12:AM15,AN12:AN15,AO12:AO15)</f>
        <v>1</v>
      </c>
      <c r="AR16">
        <f>SUM(AQ12:AQ15,AR12:AR15,AS12:AS15)</f>
        <v>3</v>
      </c>
      <c r="AV16">
        <f>SUM(AU12:AU15,AV12:AV15,AW12:AW15)</f>
        <v>2</v>
      </c>
    </row>
    <row r="17" spans="1:49">
      <c r="A17" s="1" t="str">
        <f>D24&amp;H24&amp;L24&amp;P24&amp;T24&amp;X24&amp;AB24&amp;AF24&amp;AJ24&amp;AN24&amp;AR24&amp;AV24</f>
        <v>122214122214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421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3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2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VLOOKUP(まとめ3!$A$1&amp;"7♭5",Chords!$A$2:$D$188,2,FALSE)</f>
        <v>E</v>
      </c>
      <c r="B21">
        <f>VLOOKUP(A21,Note!$A$1:$B$26,2,FALSE)</f>
        <v>4</v>
      </c>
      <c r="C21" s="3">
        <f>VLOOKUP(ABS(B21-C19),Note!$E$1:$F$25,2,FALSE)</f>
        <v>0</v>
      </c>
      <c r="D21" s="3">
        <f>VLOOKUP(ABS(B21-D19),Note!$E$1:$F$25,2,FALSE)</f>
        <v>1</v>
      </c>
      <c r="E21" s="3">
        <f>VLOOKUP(ABS(B21-E19),Note!$E$1:$F$25,2,FALSE)</f>
        <v>0</v>
      </c>
      <c r="F21">
        <f t="shared" si="22"/>
        <v>4</v>
      </c>
      <c r="G21" s="3">
        <f>VLOOKUP(ABS(F21-G19),Note!$E$1:$F$25,2,FALSE)</f>
        <v>0</v>
      </c>
      <c r="H21" s="3">
        <f>VLOOKUP(ABS(F21-H19),Note!$E$1:$F$25,2,FALSE)</f>
        <v>0</v>
      </c>
      <c r="I21" s="3">
        <f>VLOOKUP(ABS(F21-I19),Note!$E$1:$F$25,2,FALSE)</f>
        <v>0</v>
      </c>
      <c r="J21">
        <f t="shared" si="23"/>
        <v>4</v>
      </c>
      <c r="K21" s="3">
        <f>VLOOKUP(ABS(J21-K19),Note!$E$1:$F$25,2,FALSE)</f>
        <v>0</v>
      </c>
      <c r="L21" s="3">
        <f>VLOOKUP(ABS(J21-L19),Note!$E$1:$F$25,2,FALSE)</f>
        <v>1</v>
      </c>
      <c r="M21" s="3">
        <f>VLOOKUP(ABS(J21-M19),Note!$E$1:$F$25,2,FALSE)</f>
        <v>0</v>
      </c>
      <c r="N21">
        <f t="shared" si="24"/>
        <v>4</v>
      </c>
      <c r="O21" s="3">
        <f>VLOOKUP(ABS(N21-O19),Note!$E$1:$F$25,2,FALSE)</f>
        <v>1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4</v>
      </c>
      <c r="S21" s="3">
        <f>VLOOKUP(ABS(R21-S19),Note!$E$1:$F$25,2,FALSE)</f>
        <v>0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4</v>
      </c>
      <c r="W21" s="3">
        <f>VLOOKUP(ABS(V21-W19),Note!$E$1:$F$25,2,FALSE)</f>
        <v>1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4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4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4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0</v>
      </c>
      <c r="AL21">
        <f t="shared" si="30"/>
        <v>4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1</v>
      </c>
      <c r="AP21">
        <f t="shared" si="31"/>
        <v>4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0</v>
      </c>
      <c r="AT21">
        <f t="shared" si="32"/>
        <v>4</v>
      </c>
      <c r="AU21" s="3">
        <f>VLOOKUP(ABS(AT21-AU19),Note!$E$1:$F$25,2,FALSE)</f>
        <v>0</v>
      </c>
      <c r="AV21" s="3">
        <f>VLOOKUP(ABS(AT21-AV19),Note!$E$1:$F$25,2,FALSE)</f>
        <v>0</v>
      </c>
      <c r="AW21" s="3">
        <f>VLOOKUP(ABS(AT21-AW19),Note!$E$1:$F$25,2,FALSE)</f>
        <v>1</v>
      </c>
    </row>
    <row r="22" spans="1:49">
      <c r="A22" t="str">
        <f>VLOOKUP(まとめ3!$A$1&amp;"7♭5",Chords!$A$2:$D$188,3,FALSE)</f>
        <v>G♭</v>
      </c>
      <c r="B22">
        <f>VLOOKUP(A22,Note!$A$1:$B$26,2,FALSE)</f>
        <v>6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0</v>
      </c>
      <c r="F22">
        <f t="shared" si="22"/>
        <v>6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1</v>
      </c>
      <c r="J22">
        <f t="shared" si="23"/>
        <v>6</v>
      </c>
      <c r="K22" s="3">
        <f>VLOOKUP(ABS(J22-K19),Note!$E$1:$F$25,2,FALSE)</f>
        <v>0</v>
      </c>
      <c r="L22" s="3">
        <f>VLOOKUP(ABS(J22-L19),Note!$E$1:$F$25,2,FALSE)</f>
        <v>1</v>
      </c>
      <c r="M22" s="3">
        <f>VLOOKUP(ABS(J22-M19),Note!$E$1:$F$25,2,FALSE)</f>
        <v>0</v>
      </c>
      <c r="N22">
        <f t="shared" si="24"/>
        <v>6</v>
      </c>
      <c r="O22" s="3">
        <f>VLOOKUP(ABS(N22-O19),Note!$E$1:$F$25,2,FALSE)</f>
        <v>0</v>
      </c>
      <c r="P22" s="3">
        <f>VLOOKUP(ABS(N22-P19),Note!$E$1:$F$25,2,FALSE)</f>
        <v>0</v>
      </c>
      <c r="Q22" s="3">
        <f>VLOOKUP(ABS(N22-Q19),Note!$E$1:$F$25,2,FALSE)</f>
        <v>0</v>
      </c>
      <c r="R22">
        <f t="shared" si="25"/>
        <v>6</v>
      </c>
      <c r="S22" s="3">
        <f>VLOOKUP(ABS(R22-S19),Note!$E$1:$F$25,2,FALSE)</f>
        <v>0</v>
      </c>
      <c r="T22" s="3">
        <f>VLOOKUP(ABS(R22-T19),Note!$E$1:$F$25,2,FALSE)</f>
        <v>1</v>
      </c>
      <c r="U22" s="3">
        <f>VLOOKUP(ABS(R22-U19),Note!$E$1:$F$25,2,FALSE)</f>
        <v>0</v>
      </c>
      <c r="V22">
        <f t="shared" si="26"/>
        <v>6</v>
      </c>
      <c r="W22" s="3">
        <f>VLOOKUP(ABS(V22-W19),Note!$E$1:$F$25,2,FALSE)</f>
        <v>1</v>
      </c>
      <c r="X22" s="3">
        <f>VLOOKUP(ABS(V22-X19),Note!$E$1:$F$25,2,FALSE)</f>
        <v>0</v>
      </c>
      <c r="Y22" s="3">
        <f>VLOOKUP(ABS(V22-Y19),Note!$E$1:$F$25,2,FALSE)</f>
        <v>0</v>
      </c>
      <c r="Z22">
        <f t="shared" si="27"/>
        <v>6</v>
      </c>
      <c r="AA22" s="3">
        <f>VLOOKUP(ABS(Z22-AA19),Note!$E$1:$F$25,2,FALSE)</f>
        <v>0</v>
      </c>
      <c r="AB22" s="3">
        <f>VLOOKUP(ABS(Z22-AB19),Note!$E$1:$F$25,2,FALSE)</f>
        <v>0</v>
      </c>
      <c r="AC22" s="3">
        <f>VLOOKUP(ABS(Z22-AC19),Note!$E$1:$F$25,2,FALSE)</f>
        <v>0</v>
      </c>
      <c r="AD22">
        <f t="shared" si="28"/>
        <v>6</v>
      </c>
      <c r="AE22" s="3">
        <f>VLOOKUP(ABS(AD22-AE19),Note!$E$1:$F$25,2,FALSE)</f>
        <v>1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6</v>
      </c>
      <c r="AI22" s="3">
        <f>VLOOKUP(ABS(AH22-AI19),Note!$E$1:$F$25,2,FALSE)</f>
        <v>0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6</v>
      </c>
      <c r="AM22" s="3">
        <f>VLOOKUP(ABS(AL22-AM19),Note!$E$1:$F$25,2,FALSE)</f>
        <v>0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6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6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1</v>
      </c>
    </row>
    <row r="23" spans="1:49">
      <c r="A23" t="str">
        <f>VLOOKUP(まとめ3!$A$1&amp;"7♭5",Chords!$A$2:$D$188,4,FALSE)</f>
        <v>B♭</v>
      </c>
      <c r="B23">
        <f>VLOOKUP(A23,Note!$A$1:$B$26,2,FALSE)</f>
        <v>10</v>
      </c>
      <c r="C23" s="3">
        <f>VLOOKUP(ABS(B23-C19),Note!$E$1:$F$25,2,FALSE)</f>
        <v>0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10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10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0</v>
      </c>
      <c r="N23">
        <f t="shared" si="24"/>
        <v>10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1</v>
      </c>
      <c r="R23">
        <f t="shared" si="25"/>
        <v>10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0</v>
      </c>
      <c r="V23">
        <f t="shared" si="26"/>
        <v>10</v>
      </c>
      <c r="W23" s="3">
        <f>VLOOKUP(ABS(V23-W19),Note!$E$1:$F$25,2,FALSE)</f>
        <v>0</v>
      </c>
      <c r="X23" s="3">
        <f>VLOOKUP(ABS(V23-X19),Note!$E$1:$F$25,2,FALSE)</f>
        <v>0</v>
      </c>
      <c r="Y23" s="3">
        <f>VLOOKUP(ABS(V23-Y19),Note!$E$1:$F$25,2,FALSE)</f>
        <v>1</v>
      </c>
      <c r="Z23">
        <f t="shared" si="27"/>
        <v>10</v>
      </c>
      <c r="AA23" s="3">
        <f>VLOOKUP(ABS(Z23-AA19),Note!$E$1:$F$25,2,FALSE)</f>
        <v>0</v>
      </c>
      <c r="AB23" s="3">
        <f>VLOOKUP(ABS(Z23-AB19),Note!$E$1:$F$25,2,FALSE)</f>
        <v>1</v>
      </c>
      <c r="AC23" s="3">
        <f>VLOOKUP(ABS(Z23-AC19),Note!$E$1:$F$25,2,FALSE)</f>
        <v>0</v>
      </c>
      <c r="AD23">
        <f t="shared" si="28"/>
        <v>10</v>
      </c>
      <c r="AE23" s="3">
        <f>VLOOKUP(ABS(AD23-AE19),Note!$E$1:$F$25,2,FALSE)</f>
        <v>0</v>
      </c>
      <c r="AF23" s="3">
        <f>VLOOKUP(ABS(AD23-AF19),Note!$E$1:$F$25,2,FALSE)</f>
        <v>0</v>
      </c>
      <c r="AG23" s="3">
        <f>VLOOKUP(ABS(AD23-AG19),Note!$E$1:$F$25,2,FALSE)</f>
        <v>0</v>
      </c>
      <c r="AH23">
        <f t="shared" si="29"/>
        <v>10</v>
      </c>
      <c r="AI23" s="3">
        <f>VLOOKUP(ABS(AH23-AI19),Note!$E$1:$F$25,2,FALSE)</f>
        <v>0</v>
      </c>
      <c r="AJ23" s="3">
        <f>VLOOKUP(ABS(AH23-AJ19),Note!$E$1:$F$25,2,FALSE)</f>
        <v>1</v>
      </c>
      <c r="AK23" s="3">
        <f>VLOOKUP(ABS(AH23-AK19),Note!$E$1:$F$25,2,FALSE)</f>
        <v>0</v>
      </c>
      <c r="AL23">
        <f t="shared" si="30"/>
        <v>10</v>
      </c>
      <c r="AM23" s="3">
        <f>VLOOKUP(ABS(AL23-AM19),Note!$E$1:$F$25,2,FALSE)</f>
        <v>1</v>
      </c>
      <c r="AN23" s="3">
        <f>VLOOKUP(ABS(AL23-AN19),Note!$E$1:$F$25,2,FALSE)</f>
        <v>0</v>
      </c>
      <c r="AO23" s="3">
        <f>VLOOKUP(ABS(AL23-AO19),Note!$E$1:$F$25,2,FALSE)</f>
        <v>0</v>
      </c>
      <c r="AP23">
        <f t="shared" si="31"/>
        <v>10</v>
      </c>
      <c r="AQ23" s="3">
        <f>VLOOKUP(ABS(AP23-AQ19),Note!$E$1:$F$25,2,FALSE)</f>
        <v>0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10</v>
      </c>
      <c r="AU23" s="3">
        <f>VLOOKUP(ABS(AT23-AU19),Note!$E$1:$F$25,2,FALSE)</f>
        <v>1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1</v>
      </c>
      <c r="H24">
        <f>SUM(G20:G23,H20:H23,I20:I23)</f>
        <v>2</v>
      </c>
      <c r="L24">
        <f>SUM(K20:K23,L20:L23,M20:M23)</f>
        <v>2</v>
      </c>
      <c r="P24">
        <f>SUM(O20:O23,P20:P23,Q20:Q23)</f>
        <v>2</v>
      </c>
      <c r="T24">
        <f>SUM(S20:S23,T20:T23,U20:U23)</f>
        <v>1</v>
      </c>
      <c r="X24">
        <f>SUM(W20:W23,X20:X23,Y20:Y23)</f>
        <v>4</v>
      </c>
      <c r="AB24">
        <f>SUM(AA20:AA23,AB20:AB23,AC20:AC23)</f>
        <v>1</v>
      </c>
      <c r="AF24">
        <f>SUM(AE20:AE23,AF20:AF23,AG20:AG23)</f>
        <v>2</v>
      </c>
      <c r="AJ24">
        <f>SUM(AI20:AI23,AJ20:AJ23,AK20:AK23)</f>
        <v>2</v>
      </c>
      <c r="AN24">
        <f>SUM(AM20:AM23,AN20:AN23,AO20:AO23)</f>
        <v>2</v>
      </c>
      <c r="AR24">
        <f>SUM(AQ20:AQ23,AR20:AR23,AS20:AS23)</f>
        <v>1</v>
      </c>
      <c r="AV24">
        <f>SUM(AU20:AU23,AV20:AV23,AW20:AW23)</f>
        <v>4</v>
      </c>
    </row>
    <row r="25" spans="1:51">
      <c r="A25" s="1" t="str">
        <f>D32&amp;H32&amp;L32&amp;P32&amp;T32&amp;X32&amp;AB32&amp;AF32&amp;AJ32&amp;AN32&amp;AR32&amp;AV32</f>
        <v>0404／／／／／／／／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1" t="s">
        <v>422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4"/>
      <c r="AY25" s="4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VLOOKUP(まとめ3!$A$1&amp;"7♭5",Chords!$A$2:$D$188,2,FALSE)</f>
        <v>E</v>
      </c>
      <c r="B29">
        <f>VLOOKUP(A29,Note!$A$1:$B$26,2,FALSE)</f>
        <v>4</v>
      </c>
      <c r="C29" s="3">
        <f>VLOOKUP(ABS(B29-C27),Note!$E$1:$F$25,2,FALSE)</f>
        <v>0</v>
      </c>
      <c r="D29" s="3">
        <f>VLOOKUP(ABS(B29-D27),Note!$E$1:$F$25,2,FALSE)</f>
        <v>0</v>
      </c>
      <c r="E29" s="3">
        <f>VLOOKUP(ABS(B29-E27),Note!$E$1:$F$25,2,FALSE)</f>
        <v>0</v>
      </c>
      <c r="F29">
        <f t="shared" si="33"/>
        <v>4</v>
      </c>
      <c r="G29" s="3">
        <f>VLOOKUP(ABS(F29-G27),Note!$E$1:$F$25,2,FALSE)</f>
        <v>0</v>
      </c>
      <c r="H29" s="3">
        <f>VLOOKUP(ABS(F29-H27),Note!$E$1:$F$25,2,FALSE)</f>
        <v>1</v>
      </c>
      <c r="I29" s="3">
        <f>VLOOKUP(ABS(F29-I27),Note!$E$1:$F$25,2,FALSE)</f>
        <v>0</v>
      </c>
      <c r="J29">
        <f t="shared" si="34"/>
        <v>4</v>
      </c>
      <c r="K29" s="3">
        <f>VLOOKUP(ABS(J29-K27),Note!$E$1:$F$25,2,FALSE)</f>
        <v>0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4</v>
      </c>
      <c r="O29" s="3">
        <f>VLOOKUP(ABS(N29-O27),Note!$E$1:$F$25,2,FALSE)</f>
        <v>1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VLOOKUP(まとめ3!$A$1&amp;"7♭5",Chords!$A$2:$D$188,3,FALSE)</f>
        <v>G♭</v>
      </c>
      <c r="B30">
        <f>VLOOKUP(A30,Note!$A$1:$B$26,2,FALSE)</f>
        <v>6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0</v>
      </c>
      <c r="F30">
        <f t="shared" si="33"/>
        <v>6</v>
      </c>
      <c r="G30" s="3">
        <f>VLOOKUP(ABS(F30-G27),Note!$E$1:$F$25,2,FALSE)</f>
        <v>0</v>
      </c>
      <c r="H30" s="3">
        <f>VLOOKUP(ABS(F30-H27),Note!$E$1:$F$25,2,FALSE)</f>
        <v>1</v>
      </c>
      <c r="I30" s="3">
        <f>VLOOKUP(ABS(F30-I27),Note!$E$1:$F$25,2,FALSE)</f>
        <v>0</v>
      </c>
      <c r="J30">
        <f t="shared" si="34"/>
        <v>6</v>
      </c>
      <c r="K30" s="3">
        <f>VLOOKUP(ABS(J30-K27),Note!$E$1:$F$25,2,FALSE)</f>
        <v>0</v>
      </c>
      <c r="L30" s="3">
        <f>VLOOKUP(ABS(J30-L27),Note!$E$1:$F$25,2,FALSE)</f>
        <v>0</v>
      </c>
      <c r="M30" s="3">
        <f>VLOOKUP(ABS(J30-M27),Note!$E$1:$F$25,2,FALSE)</f>
        <v>0</v>
      </c>
      <c r="N30">
        <f t="shared" si="35"/>
        <v>6</v>
      </c>
      <c r="O30" s="3">
        <f>VLOOKUP(ABS(N30-O27),Note!$E$1:$F$25,2,FALSE)</f>
        <v>0</v>
      </c>
      <c r="P30" s="3">
        <f>VLOOKUP(ABS(N30-P27),Note!$E$1:$F$25,2,FALSE)</f>
        <v>1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VLOOKUP(まとめ3!$A$1&amp;"7♭5",Chords!$A$2:$D$188,4,FALSE)</f>
        <v>B♭</v>
      </c>
      <c r="B31">
        <f>VLOOKUP(A31,Note!$A$1:$B$26,2,FALSE)</f>
        <v>10</v>
      </c>
      <c r="C31" s="3">
        <f>VLOOKUP(ABS(B31-C27),Note!$E$1:$F$25,2,FALSE)</f>
        <v>0</v>
      </c>
      <c r="D31" s="3">
        <f>VLOOKUP(ABS(B31-D27),Note!$E$1:$F$25,2,FALSE)</f>
        <v>0</v>
      </c>
      <c r="E31" s="3">
        <f>VLOOKUP(ABS(B31-E27),Note!$E$1:$F$25,2,FALSE)</f>
        <v>0</v>
      </c>
      <c r="F31">
        <f t="shared" si="33"/>
        <v>10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1</v>
      </c>
      <c r="J31">
        <f t="shared" si="34"/>
        <v>10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0</v>
      </c>
      <c r="N31">
        <f t="shared" si="35"/>
        <v>10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0</v>
      </c>
      <c r="H32">
        <f>SUM(G28:G31,H28:H31,I28:I31)</f>
        <v>4</v>
      </c>
      <c r="L32">
        <f>SUM(K28:K31,L28:L31,M28:M31)</f>
        <v>0</v>
      </c>
      <c r="P32">
        <f>SUM(O28:O31,P28:P31,Q28:Q31)</f>
        <v>4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</sheetData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35"/>
  <sheetViews>
    <sheetView zoomScale="85" zoomScaleNormal="85" topLeftCell="A7" workbookViewId="0">
      <selection activeCell="A28" sqref="A28:A31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123041231313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423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VLOOKUP(まとめ3!$A$1&amp;"m7",Chords!$A$2:$D$188,2,FALSE)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VLOOKUP(まとめ3!$A$1&amp;"m7",Chords!$A$2:$D$188,3,FALSE)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VLOOKUP(まとめ3!$A$1&amp;"m7",Chords!$A$2:$D$188,4,FALSE)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1</v>
      </c>
      <c r="H8">
        <f>SUM(G4:G7,H4:H7,I4:I7)</f>
        <v>2</v>
      </c>
      <c r="L8">
        <f>SUM(K4:K7,L4:L7,M4:M7)</f>
        <v>3</v>
      </c>
      <c r="P8">
        <f>SUM(O4:O7,P4:P7,Q4:Q7)</f>
        <v>0</v>
      </c>
      <c r="T8">
        <f>SUM(S4:S7,T4:T7,U4:U7)</f>
        <v>4</v>
      </c>
      <c r="X8">
        <f>SUM(W4:W7,X4:X7,Y4:Y7)</f>
        <v>1</v>
      </c>
      <c r="AB8">
        <f>SUM(AA4:AA7,AB4:AB7,AC4:AC7)</f>
        <v>2</v>
      </c>
      <c r="AF8">
        <f>SUM(AE4:AE7,AF4:AF7,AG4:AG7)</f>
        <v>3</v>
      </c>
      <c r="AJ8">
        <f>SUM(AI4:AI7,AJ4:AJ7,AK4:AK7)</f>
        <v>1</v>
      </c>
      <c r="AN8">
        <f>SUM(AM4:AM7,AN4:AN7,AO4:AO7)</f>
        <v>3</v>
      </c>
      <c r="AR8">
        <f>SUM(AQ4:AQ7,AR4:AR7,AS4:AS7)</f>
        <v>1</v>
      </c>
      <c r="AV8">
        <f>SUM(AU4:AU7,AV4:AV7,AW4:AW7)</f>
        <v>3</v>
      </c>
    </row>
    <row r="9" spans="1:49">
      <c r="A9" s="1" t="str">
        <f>D16&amp;H16&amp;L16&amp;P16&amp;T16&amp;X16&amp;AB16&amp;AF16&amp;AJ16&amp;AN16&amp;AR16&amp;AV16</f>
        <v>032131313214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424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VLOOKUP(まとめ3!$A$1&amp;"m7",Chords!$A$2:$D$188,2,FALSE)</f>
        <v>E♭</v>
      </c>
      <c r="B13">
        <f>VLOOKUP(A13,Note!$A$1:$B$26,2,FALSE)</f>
        <v>3</v>
      </c>
      <c r="C13" s="3">
        <f>VLOOKUP(ABS(B13-C11),Note!$E$1:$F$25,2,FALSE)</f>
        <v>0</v>
      </c>
      <c r="D13" s="3">
        <f>VLOOKUP(ABS(B13-D11),Note!$E$1:$F$25,2,FALSE)</f>
        <v>0</v>
      </c>
      <c r="E13" s="3">
        <f>VLOOKUP(ABS(B13-E11),Note!$E$1:$F$25,2,FALSE)</f>
        <v>0</v>
      </c>
      <c r="F13">
        <f t="shared" si="11"/>
        <v>3</v>
      </c>
      <c r="G13" s="3">
        <f>VLOOKUP(ABS(F13-G11),Note!$E$1:$F$25,2,FALSE)</f>
        <v>0</v>
      </c>
      <c r="H13" s="3">
        <f>VLOOKUP(ABS(F13-H11),Note!$E$1:$F$25,2,FALSE)</f>
        <v>1</v>
      </c>
      <c r="I13" s="3">
        <f>VLOOKUP(ABS(F13-I11),Note!$E$1:$F$25,2,FALSE)</f>
        <v>0</v>
      </c>
      <c r="J13">
        <f t="shared" si="12"/>
        <v>3</v>
      </c>
      <c r="K13" s="3">
        <f>VLOOKUP(ABS(J13-K11),Note!$E$1:$F$25,2,FALSE)</f>
        <v>1</v>
      </c>
      <c r="L13" s="3">
        <f>VLOOKUP(ABS(J13-L11),Note!$E$1:$F$25,2,FALSE)</f>
        <v>0</v>
      </c>
      <c r="M13" s="3">
        <f>VLOOKUP(ABS(J13-M11),Note!$E$1:$F$25,2,FALSE)</f>
        <v>0</v>
      </c>
      <c r="N13">
        <f t="shared" si="13"/>
        <v>3</v>
      </c>
      <c r="O13" s="3">
        <f>VLOOKUP(ABS(N13-O11),Note!$E$1:$F$25,2,FALSE)</f>
        <v>0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3</v>
      </c>
      <c r="S13" s="3">
        <f>VLOOKUP(ABS(R13-S11),Note!$E$1:$F$25,2,FALSE)</f>
        <v>1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3</v>
      </c>
      <c r="W13" s="3">
        <f>VLOOKUP(ABS(V13-W11),Note!$E$1:$F$25,2,FALSE)</f>
        <v>0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3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3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1</v>
      </c>
      <c r="AH13">
        <f t="shared" si="18"/>
        <v>3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0</v>
      </c>
      <c r="AL13">
        <f t="shared" si="19"/>
        <v>3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1</v>
      </c>
      <c r="AP13">
        <f t="shared" si="20"/>
        <v>3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0</v>
      </c>
      <c r="AT13">
        <f t="shared" si="21"/>
        <v>3</v>
      </c>
      <c r="AU13" s="3">
        <f>VLOOKUP(ABS(AT13-AU11),Note!$E$1:$F$25,2,FALSE)</f>
        <v>0</v>
      </c>
      <c r="AV13" s="3">
        <f>VLOOKUP(ABS(AT13-AV11),Note!$E$1:$F$25,2,FALSE)</f>
        <v>1</v>
      </c>
      <c r="AW13" s="3">
        <f>VLOOKUP(ABS(AT13-AW11),Note!$E$1:$F$25,2,FALSE)</f>
        <v>0</v>
      </c>
    </row>
    <row r="14" spans="1:49">
      <c r="A14" t="str">
        <f>VLOOKUP(まとめ3!$A$1&amp;"m7",Chords!$A$2:$D$188,3,FALSE)</f>
        <v>G</v>
      </c>
      <c r="B14">
        <f>VLOOKUP(A14,Note!$A$1:$B$26,2,FALSE)</f>
        <v>7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0</v>
      </c>
      <c r="F14">
        <f t="shared" si="11"/>
        <v>7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1</v>
      </c>
      <c r="J14">
        <f t="shared" si="12"/>
        <v>7</v>
      </c>
      <c r="K14" s="3">
        <f>VLOOKUP(ABS(J14-K11),Note!$E$1:$F$25,2,FALSE)</f>
        <v>0</v>
      </c>
      <c r="L14" s="3">
        <f>VLOOKUP(ABS(J14-L11),Note!$E$1:$F$25,2,FALSE)</f>
        <v>0</v>
      </c>
      <c r="M14" s="3">
        <f>VLOOKUP(ABS(J14-M11),Note!$E$1:$F$25,2,FALSE)</f>
        <v>0</v>
      </c>
      <c r="N14">
        <f t="shared" si="13"/>
        <v>7</v>
      </c>
      <c r="O14" s="3">
        <f>VLOOKUP(ABS(N14-O11),Note!$E$1:$F$25,2,FALSE)</f>
        <v>0</v>
      </c>
      <c r="P14" s="3">
        <f>VLOOKUP(ABS(N14-P11),Note!$E$1:$F$25,2,FALSE)</f>
        <v>1</v>
      </c>
      <c r="Q14" s="3">
        <f>VLOOKUP(ABS(N14-Q11),Note!$E$1:$F$25,2,FALSE)</f>
        <v>0</v>
      </c>
      <c r="R14">
        <f t="shared" si="14"/>
        <v>7</v>
      </c>
      <c r="S14" s="3">
        <f>VLOOKUP(ABS(R14-S11),Note!$E$1:$F$25,2,FALSE)</f>
        <v>0</v>
      </c>
      <c r="T14" s="3">
        <f>VLOOKUP(ABS(R14-T11),Note!$E$1:$F$25,2,FALSE)</f>
        <v>0</v>
      </c>
      <c r="U14" s="3">
        <f>VLOOKUP(ABS(R14-U11),Note!$E$1:$F$25,2,FALSE)</f>
        <v>0</v>
      </c>
      <c r="V14">
        <f t="shared" si="15"/>
        <v>7</v>
      </c>
      <c r="W14" s="3">
        <f>VLOOKUP(ABS(V14-W11),Note!$E$1:$F$25,2,FALSE)</f>
        <v>0</v>
      </c>
      <c r="X14" s="3">
        <f>VLOOKUP(ABS(V14-X11),Note!$E$1:$F$25,2,FALSE)</f>
        <v>1</v>
      </c>
      <c r="Y14" s="3">
        <f>VLOOKUP(ABS(V14-Y11),Note!$E$1:$F$25,2,FALSE)</f>
        <v>0</v>
      </c>
      <c r="Z14">
        <f t="shared" si="16"/>
        <v>7</v>
      </c>
      <c r="AA14" s="3">
        <f>VLOOKUP(ABS(Z14-AA11),Note!$E$1:$F$25,2,FALSE)</f>
        <v>1</v>
      </c>
      <c r="AB14" s="3">
        <f>VLOOKUP(ABS(Z14-AB11),Note!$E$1:$F$25,2,FALSE)</f>
        <v>0</v>
      </c>
      <c r="AC14" s="3">
        <f>VLOOKUP(ABS(Z14-AC11),Note!$E$1:$F$25,2,FALSE)</f>
        <v>0</v>
      </c>
      <c r="AD14">
        <f t="shared" si="17"/>
        <v>7</v>
      </c>
      <c r="AE14" s="3">
        <f>VLOOKUP(ABS(AD14-AE11),Note!$E$1:$F$25,2,FALSE)</f>
        <v>0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7</v>
      </c>
      <c r="AI14" s="3">
        <f>VLOOKUP(ABS(AH14-AI11),Note!$E$1:$F$25,2,FALSE)</f>
        <v>1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7</v>
      </c>
      <c r="AM14" s="3">
        <f>VLOOKUP(ABS(AL14-AM11),Note!$E$1:$F$25,2,FALSE)</f>
        <v>0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7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0</v>
      </c>
      <c r="AT14">
        <f t="shared" si="21"/>
        <v>7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1</v>
      </c>
    </row>
    <row r="15" spans="1:49">
      <c r="A15" t="str">
        <f>VLOOKUP(まとめ3!$A$1&amp;"m7",Chords!$A$2:$D$188,4,FALSE)</f>
        <v>B♭</v>
      </c>
      <c r="B15">
        <f>VLOOKUP(A15,Note!$A$1:$B$26,2,FALSE)</f>
        <v>10</v>
      </c>
      <c r="C15" s="3">
        <f>VLOOKUP(ABS(B15-C11),Note!$E$1:$F$25,2,FALSE)</f>
        <v>0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10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0</v>
      </c>
      <c r="J15">
        <f t="shared" si="12"/>
        <v>10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1</v>
      </c>
      <c r="N15">
        <f t="shared" si="13"/>
        <v>10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0</v>
      </c>
      <c r="R15">
        <f t="shared" si="14"/>
        <v>10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1</v>
      </c>
      <c r="V15">
        <f t="shared" si="15"/>
        <v>10</v>
      </c>
      <c r="W15" s="3">
        <f>VLOOKUP(ABS(V15-W11),Note!$E$1:$F$25,2,FALSE)</f>
        <v>0</v>
      </c>
      <c r="X15" s="3">
        <f>VLOOKUP(ABS(V15-X11),Note!$E$1:$F$25,2,FALSE)</f>
        <v>0</v>
      </c>
      <c r="Y15" s="3">
        <f>VLOOKUP(ABS(V15-Y11),Note!$E$1:$F$25,2,FALSE)</f>
        <v>0</v>
      </c>
      <c r="Z15">
        <f t="shared" si="16"/>
        <v>10</v>
      </c>
      <c r="AA15" s="3">
        <f>VLOOKUP(ABS(Z15-AA11),Note!$E$1:$F$25,2,FALSE)</f>
        <v>0</v>
      </c>
      <c r="AB15" s="3">
        <f>VLOOKUP(ABS(Z15-AB11),Note!$E$1:$F$25,2,FALSE)</f>
        <v>1</v>
      </c>
      <c r="AC15" s="3">
        <f>VLOOKUP(ABS(Z15-AC11),Note!$E$1:$F$25,2,FALSE)</f>
        <v>0</v>
      </c>
      <c r="AD15">
        <f t="shared" si="17"/>
        <v>10</v>
      </c>
      <c r="AE15" s="3">
        <f>VLOOKUP(ABS(AD15-AE11),Note!$E$1:$F$25,2,FALSE)</f>
        <v>0</v>
      </c>
      <c r="AF15" s="3">
        <f>VLOOKUP(ABS(AD15-AF11),Note!$E$1:$F$25,2,FALSE)</f>
        <v>0</v>
      </c>
      <c r="AG15" s="3">
        <f>VLOOKUP(ABS(AD15-AG11),Note!$E$1:$F$25,2,FALSE)</f>
        <v>0</v>
      </c>
      <c r="AH15">
        <f t="shared" si="18"/>
        <v>10</v>
      </c>
      <c r="AI15" s="3">
        <f>VLOOKUP(ABS(AH15-AI11),Note!$E$1:$F$25,2,FALSE)</f>
        <v>0</v>
      </c>
      <c r="AJ15" s="3">
        <f>VLOOKUP(ABS(AH15-AJ11),Note!$E$1:$F$25,2,FALSE)</f>
        <v>1</v>
      </c>
      <c r="AK15" s="3">
        <f>VLOOKUP(ABS(AH15-AK11),Note!$E$1:$F$25,2,FALSE)</f>
        <v>0</v>
      </c>
      <c r="AL15">
        <f t="shared" si="19"/>
        <v>10</v>
      </c>
      <c r="AM15" s="3">
        <f>VLOOKUP(ABS(AL15-AM11),Note!$E$1:$F$25,2,FALSE)</f>
        <v>1</v>
      </c>
      <c r="AN15" s="3">
        <f>VLOOKUP(ABS(AL15-AN11),Note!$E$1:$F$25,2,FALSE)</f>
        <v>0</v>
      </c>
      <c r="AO15" s="3">
        <f>VLOOKUP(ABS(AL15-AO11),Note!$E$1:$F$25,2,FALSE)</f>
        <v>0</v>
      </c>
      <c r="AP15">
        <f t="shared" si="20"/>
        <v>10</v>
      </c>
      <c r="AQ15" s="3">
        <f>VLOOKUP(ABS(AP15-AQ11),Note!$E$1:$F$25,2,FALSE)</f>
        <v>0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10</v>
      </c>
      <c r="AU15" s="3">
        <f>VLOOKUP(ABS(AT15-AU11),Note!$E$1:$F$25,2,FALSE)</f>
        <v>1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0</v>
      </c>
      <c r="H16">
        <f>SUM(G12:G15,H12:H15,I12:I15)</f>
        <v>3</v>
      </c>
      <c r="L16">
        <f>SUM(K12:K15,L12:L15,M12:M15)</f>
        <v>2</v>
      </c>
      <c r="P16">
        <f>SUM(O12:O15,P12:P15,Q12:Q15)</f>
        <v>1</v>
      </c>
      <c r="T16">
        <f>SUM(S12:S15,T12:T15,U12:U15)</f>
        <v>3</v>
      </c>
      <c r="X16">
        <f>SUM(W12:W15,X12:X15,Y12:Y15)</f>
        <v>1</v>
      </c>
      <c r="AB16">
        <f>SUM(AA12:AA15,AB12:AB15,AC12:AC15)</f>
        <v>3</v>
      </c>
      <c r="AF16">
        <f>SUM(AE12:AE15,AF12:AF15,AG12:AG15)</f>
        <v>1</v>
      </c>
      <c r="AJ16">
        <f>SUM(AI12:AI15,AJ12:AJ15,AK12:AK15)</f>
        <v>3</v>
      </c>
      <c r="AN16">
        <f>SUM(AM12:AM15,AN12:AN15,AO12:AO15)</f>
        <v>2</v>
      </c>
      <c r="AR16">
        <f>SUM(AQ12:AQ15,AR12:AR15,AS12:AS15)</f>
        <v>1</v>
      </c>
      <c r="AV16">
        <f>SUM(AU12:AU15,AV12:AV15,AW12:AW15)</f>
        <v>4</v>
      </c>
    </row>
    <row r="17" spans="1:49">
      <c r="A17" s="1" t="str">
        <f>D24&amp;H24&amp;L24&amp;P24&amp;T24&amp;X24&amp;AB24&amp;AF24&amp;AJ24&amp;AN24&amp;AR24&amp;AV24</f>
        <v>122213214123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425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3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2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VLOOKUP(まとめ3!$A$1&amp;"m7",Chords!$A$2:$D$188,2,FALSE)</f>
        <v>E♭</v>
      </c>
      <c r="B21">
        <f>VLOOKUP(A21,Note!$A$1:$B$26,2,FALSE)</f>
        <v>3</v>
      </c>
      <c r="C21" s="3">
        <f>VLOOKUP(ABS(B21-C19),Note!$E$1:$F$25,2,FALSE)</f>
        <v>0</v>
      </c>
      <c r="D21" s="3">
        <f>VLOOKUP(ABS(B21-D19),Note!$E$1:$F$25,2,FALSE)</f>
        <v>0</v>
      </c>
      <c r="E21" s="3">
        <f>VLOOKUP(ABS(B21-E19),Note!$E$1:$F$25,2,FALSE)</f>
        <v>0</v>
      </c>
      <c r="F21">
        <f t="shared" si="22"/>
        <v>3</v>
      </c>
      <c r="G21" s="3">
        <f>VLOOKUP(ABS(F21-G19),Note!$E$1:$F$25,2,FALSE)</f>
        <v>0</v>
      </c>
      <c r="H21" s="3">
        <f>VLOOKUP(ABS(F21-H19),Note!$E$1:$F$25,2,FALSE)</f>
        <v>1</v>
      </c>
      <c r="I21" s="3">
        <f>VLOOKUP(ABS(F21-I19),Note!$E$1:$F$25,2,FALSE)</f>
        <v>0</v>
      </c>
      <c r="J21">
        <f t="shared" si="23"/>
        <v>3</v>
      </c>
      <c r="K21" s="3">
        <f>VLOOKUP(ABS(J21-K19),Note!$E$1:$F$25,2,FALSE)</f>
        <v>1</v>
      </c>
      <c r="L21" s="3">
        <f>VLOOKUP(ABS(J21-L19),Note!$E$1:$F$25,2,FALSE)</f>
        <v>0</v>
      </c>
      <c r="M21" s="3">
        <f>VLOOKUP(ABS(J21-M19),Note!$E$1:$F$25,2,FALSE)</f>
        <v>0</v>
      </c>
      <c r="N21">
        <f t="shared" si="24"/>
        <v>3</v>
      </c>
      <c r="O21" s="3">
        <f>VLOOKUP(ABS(N21-O19),Note!$E$1:$F$25,2,FALSE)</f>
        <v>0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3</v>
      </c>
      <c r="S21" s="3">
        <f>VLOOKUP(ABS(R21-S19),Note!$E$1:$F$25,2,FALSE)</f>
        <v>1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3</v>
      </c>
      <c r="W21" s="3">
        <f>VLOOKUP(ABS(V21-W19),Note!$E$1:$F$25,2,FALSE)</f>
        <v>0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3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3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3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1</v>
      </c>
      <c r="AL21">
        <f t="shared" si="30"/>
        <v>3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0</v>
      </c>
      <c r="AP21">
        <f t="shared" si="31"/>
        <v>3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1</v>
      </c>
      <c r="AT21">
        <f t="shared" si="32"/>
        <v>3</v>
      </c>
      <c r="AU21" s="3">
        <f>VLOOKUP(ABS(AT21-AU19),Note!$E$1:$F$25,2,FALSE)</f>
        <v>0</v>
      </c>
      <c r="AV21" s="3">
        <f>VLOOKUP(ABS(AT21-AV19),Note!$E$1:$F$25,2,FALSE)</f>
        <v>1</v>
      </c>
      <c r="AW21" s="3">
        <f>VLOOKUP(ABS(AT21-AW19),Note!$E$1:$F$25,2,FALSE)</f>
        <v>0</v>
      </c>
    </row>
    <row r="22" spans="1:49">
      <c r="A22" t="str">
        <f>VLOOKUP(まとめ3!$A$1&amp;"m7",Chords!$A$2:$D$188,3,FALSE)</f>
        <v>G</v>
      </c>
      <c r="B22">
        <f>VLOOKUP(A22,Note!$A$1:$B$26,2,FALSE)</f>
        <v>7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1</v>
      </c>
      <c r="F22">
        <f t="shared" si="22"/>
        <v>7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0</v>
      </c>
      <c r="J22">
        <f t="shared" si="23"/>
        <v>7</v>
      </c>
      <c r="K22" s="3">
        <f>VLOOKUP(ABS(J22-K19),Note!$E$1:$F$25,2,FALSE)</f>
        <v>0</v>
      </c>
      <c r="L22" s="3">
        <f>VLOOKUP(ABS(J22-L19),Note!$E$1:$F$25,2,FALSE)</f>
        <v>0</v>
      </c>
      <c r="M22" s="3">
        <f>VLOOKUP(ABS(J22-M19),Note!$E$1:$F$25,2,FALSE)</f>
        <v>1</v>
      </c>
      <c r="N22">
        <f t="shared" si="24"/>
        <v>7</v>
      </c>
      <c r="O22" s="3">
        <f>VLOOKUP(ABS(N22-O19),Note!$E$1:$F$25,2,FALSE)</f>
        <v>0</v>
      </c>
      <c r="P22" s="3">
        <f>VLOOKUP(ABS(N22-P19),Note!$E$1:$F$25,2,FALSE)</f>
        <v>1</v>
      </c>
      <c r="Q22" s="3">
        <f>VLOOKUP(ABS(N22-Q19),Note!$E$1:$F$25,2,FALSE)</f>
        <v>0</v>
      </c>
      <c r="R22">
        <f t="shared" si="25"/>
        <v>7</v>
      </c>
      <c r="S22" s="3">
        <f>VLOOKUP(ABS(R22-S19),Note!$E$1:$F$25,2,FALSE)</f>
        <v>0</v>
      </c>
      <c r="T22" s="3">
        <f>VLOOKUP(ABS(R22-T19),Note!$E$1:$F$25,2,FALSE)</f>
        <v>0</v>
      </c>
      <c r="U22" s="3">
        <f>VLOOKUP(ABS(R22-U19),Note!$E$1:$F$25,2,FALSE)</f>
        <v>0</v>
      </c>
      <c r="V22">
        <f t="shared" si="26"/>
        <v>7</v>
      </c>
      <c r="W22" s="3">
        <f>VLOOKUP(ABS(V22-W19),Note!$E$1:$F$25,2,FALSE)</f>
        <v>0</v>
      </c>
      <c r="X22" s="3">
        <f>VLOOKUP(ABS(V22-X19),Note!$E$1:$F$25,2,FALSE)</f>
        <v>1</v>
      </c>
      <c r="Y22" s="3">
        <f>VLOOKUP(ABS(V22-Y19),Note!$E$1:$F$25,2,FALSE)</f>
        <v>0</v>
      </c>
      <c r="Z22">
        <f t="shared" si="27"/>
        <v>7</v>
      </c>
      <c r="AA22" s="3">
        <f>VLOOKUP(ABS(Z22-AA19),Note!$E$1:$F$25,2,FALSE)</f>
        <v>1</v>
      </c>
      <c r="AB22" s="3">
        <f>VLOOKUP(ABS(Z22-AB19),Note!$E$1:$F$25,2,FALSE)</f>
        <v>0</v>
      </c>
      <c r="AC22" s="3">
        <f>VLOOKUP(ABS(Z22-AC19),Note!$E$1:$F$25,2,FALSE)</f>
        <v>0</v>
      </c>
      <c r="AD22">
        <f t="shared" si="28"/>
        <v>7</v>
      </c>
      <c r="AE22" s="3">
        <f>VLOOKUP(ABS(AD22-AE19),Note!$E$1:$F$25,2,FALSE)</f>
        <v>0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7</v>
      </c>
      <c r="AI22" s="3">
        <f>VLOOKUP(ABS(AH22-AI19),Note!$E$1:$F$25,2,FALSE)</f>
        <v>1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7</v>
      </c>
      <c r="AM22" s="3">
        <f>VLOOKUP(ABS(AL22-AM19),Note!$E$1:$F$25,2,FALSE)</f>
        <v>0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7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7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0</v>
      </c>
    </row>
    <row r="23" spans="1:49">
      <c r="A23" t="str">
        <f>VLOOKUP(まとめ3!$A$1&amp;"m7",Chords!$A$2:$D$188,4,FALSE)</f>
        <v>B♭</v>
      </c>
      <c r="B23">
        <f>VLOOKUP(A23,Note!$A$1:$B$26,2,FALSE)</f>
        <v>10</v>
      </c>
      <c r="C23" s="3">
        <f>VLOOKUP(ABS(B23-C19),Note!$E$1:$F$25,2,FALSE)</f>
        <v>0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10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10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0</v>
      </c>
      <c r="N23">
        <f t="shared" si="24"/>
        <v>10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1</v>
      </c>
      <c r="R23">
        <f t="shared" si="25"/>
        <v>10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0</v>
      </c>
      <c r="V23">
        <f t="shared" si="26"/>
        <v>10</v>
      </c>
      <c r="W23" s="3">
        <f>VLOOKUP(ABS(V23-W19),Note!$E$1:$F$25,2,FALSE)</f>
        <v>0</v>
      </c>
      <c r="X23" s="3">
        <f>VLOOKUP(ABS(V23-X19),Note!$E$1:$F$25,2,FALSE)</f>
        <v>0</v>
      </c>
      <c r="Y23" s="3">
        <f>VLOOKUP(ABS(V23-Y19),Note!$E$1:$F$25,2,FALSE)</f>
        <v>1</v>
      </c>
      <c r="Z23">
        <f t="shared" si="27"/>
        <v>10</v>
      </c>
      <c r="AA23" s="3">
        <f>VLOOKUP(ABS(Z23-AA19),Note!$E$1:$F$25,2,FALSE)</f>
        <v>0</v>
      </c>
      <c r="AB23" s="3">
        <f>VLOOKUP(ABS(Z23-AB19),Note!$E$1:$F$25,2,FALSE)</f>
        <v>1</v>
      </c>
      <c r="AC23" s="3">
        <f>VLOOKUP(ABS(Z23-AC19),Note!$E$1:$F$25,2,FALSE)</f>
        <v>0</v>
      </c>
      <c r="AD23">
        <f t="shared" si="28"/>
        <v>10</v>
      </c>
      <c r="AE23" s="3">
        <f>VLOOKUP(ABS(AD23-AE19),Note!$E$1:$F$25,2,FALSE)</f>
        <v>0</v>
      </c>
      <c r="AF23" s="3">
        <f>VLOOKUP(ABS(AD23-AF19),Note!$E$1:$F$25,2,FALSE)</f>
        <v>0</v>
      </c>
      <c r="AG23" s="3">
        <f>VLOOKUP(ABS(AD23-AG19),Note!$E$1:$F$25,2,FALSE)</f>
        <v>0</v>
      </c>
      <c r="AH23">
        <f t="shared" si="29"/>
        <v>10</v>
      </c>
      <c r="AI23" s="3">
        <f>VLOOKUP(ABS(AH23-AI19),Note!$E$1:$F$25,2,FALSE)</f>
        <v>0</v>
      </c>
      <c r="AJ23" s="3">
        <f>VLOOKUP(ABS(AH23-AJ19),Note!$E$1:$F$25,2,FALSE)</f>
        <v>1</v>
      </c>
      <c r="AK23" s="3">
        <f>VLOOKUP(ABS(AH23-AK19),Note!$E$1:$F$25,2,FALSE)</f>
        <v>0</v>
      </c>
      <c r="AL23">
        <f t="shared" si="30"/>
        <v>10</v>
      </c>
      <c r="AM23" s="3">
        <f>VLOOKUP(ABS(AL23-AM19),Note!$E$1:$F$25,2,FALSE)</f>
        <v>1</v>
      </c>
      <c r="AN23" s="3">
        <f>VLOOKUP(ABS(AL23-AN19),Note!$E$1:$F$25,2,FALSE)</f>
        <v>0</v>
      </c>
      <c r="AO23" s="3">
        <f>VLOOKUP(ABS(AL23-AO19),Note!$E$1:$F$25,2,FALSE)</f>
        <v>0</v>
      </c>
      <c r="AP23">
        <f t="shared" si="31"/>
        <v>10</v>
      </c>
      <c r="AQ23" s="3">
        <f>VLOOKUP(ABS(AP23-AQ19),Note!$E$1:$F$25,2,FALSE)</f>
        <v>0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10</v>
      </c>
      <c r="AU23" s="3">
        <f>VLOOKUP(ABS(AT23-AU19),Note!$E$1:$F$25,2,FALSE)</f>
        <v>1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1</v>
      </c>
      <c r="H24">
        <f>SUM(G20:G23,H20:H23,I20:I23)</f>
        <v>2</v>
      </c>
      <c r="L24">
        <f>SUM(K20:K23,L20:L23,M20:M23)</f>
        <v>2</v>
      </c>
      <c r="P24">
        <f>SUM(O20:O23,P20:P23,Q20:Q23)</f>
        <v>2</v>
      </c>
      <c r="T24">
        <f>SUM(S20:S23,T20:T23,U20:U23)</f>
        <v>1</v>
      </c>
      <c r="X24">
        <f>SUM(W20:W23,X20:X23,Y20:Y23)</f>
        <v>3</v>
      </c>
      <c r="AB24">
        <f>SUM(AA20:AA23,AB20:AB23,AC20:AC23)</f>
        <v>2</v>
      </c>
      <c r="AF24">
        <f>SUM(AE20:AE23,AF20:AF23,AG20:AG23)</f>
        <v>1</v>
      </c>
      <c r="AJ24">
        <f>SUM(AI20:AI23,AJ20:AJ23,AK20:AK23)</f>
        <v>4</v>
      </c>
      <c r="AN24">
        <f>SUM(AM20:AM23,AN20:AN23,AO20:AO23)</f>
        <v>1</v>
      </c>
      <c r="AR24">
        <f>SUM(AQ20:AQ23,AR20:AR23,AS20:AS23)</f>
        <v>2</v>
      </c>
      <c r="AV24">
        <f>SUM(AU20:AU23,AV20:AV23,AW20:AW23)</f>
        <v>3</v>
      </c>
    </row>
    <row r="25" spans="1:51">
      <c r="A25" s="1" t="str">
        <f>D32&amp;H32&amp;L32&amp;P32&amp;T32&amp;X32&amp;AB32&amp;AF32&amp;AJ32&amp;AN32&amp;AR32&amp;AV32</f>
        <v>2222／／／／／／／／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1" t="s">
        <v>426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4"/>
      <c r="AY25" s="4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VLOOKUP(まとめ3!$A$1&amp;"m7",Chords!$A$2:$D$188,2,FALSE)</f>
        <v>E♭</v>
      </c>
      <c r="B29">
        <f>VLOOKUP(A29,Note!$A$1:$B$26,2,FALSE)</f>
        <v>3</v>
      </c>
      <c r="C29" s="3">
        <f>VLOOKUP(ABS(B29-C27),Note!$E$1:$F$25,2,FALSE)</f>
        <v>0</v>
      </c>
      <c r="D29" s="3">
        <f>VLOOKUP(ABS(B29-D27),Note!$E$1:$F$25,2,FALSE)</f>
        <v>1</v>
      </c>
      <c r="E29" s="3">
        <f>VLOOKUP(ABS(B29-E27),Note!$E$1:$F$25,2,FALSE)</f>
        <v>0</v>
      </c>
      <c r="F29">
        <f t="shared" si="33"/>
        <v>3</v>
      </c>
      <c r="G29" s="3">
        <f>VLOOKUP(ABS(F29-G27),Note!$E$1:$F$25,2,FALSE)</f>
        <v>0</v>
      </c>
      <c r="H29" s="3">
        <f>VLOOKUP(ABS(F29-H27),Note!$E$1:$F$25,2,FALSE)</f>
        <v>0</v>
      </c>
      <c r="I29" s="3">
        <f>VLOOKUP(ABS(F29-I27),Note!$E$1:$F$25,2,FALSE)</f>
        <v>0</v>
      </c>
      <c r="J29">
        <f t="shared" si="34"/>
        <v>3</v>
      </c>
      <c r="K29" s="3">
        <f>VLOOKUP(ABS(J29-K27),Note!$E$1:$F$25,2,FALSE)</f>
        <v>1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3</v>
      </c>
      <c r="O29" s="3">
        <f>VLOOKUP(ABS(N29-O27),Note!$E$1:$F$25,2,FALSE)</f>
        <v>0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VLOOKUP(まとめ3!$A$1&amp;"m7",Chords!$A$2:$D$188,3,FALSE)</f>
        <v>G</v>
      </c>
      <c r="B30">
        <f>VLOOKUP(A30,Note!$A$1:$B$26,2,FALSE)</f>
        <v>7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1</v>
      </c>
      <c r="F30">
        <f t="shared" si="33"/>
        <v>7</v>
      </c>
      <c r="G30" s="3">
        <f>VLOOKUP(ABS(F30-G27),Note!$E$1:$F$25,2,FALSE)</f>
        <v>0</v>
      </c>
      <c r="H30" s="3">
        <f>VLOOKUP(ABS(F30-H27),Note!$E$1:$F$25,2,FALSE)</f>
        <v>0</v>
      </c>
      <c r="I30" s="3">
        <f>VLOOKUP(ABS(F30-I27),Note!$E$1:$F$25,2,FALSE)</f>
        <v>0</v>
      </c>
      <c r="J30">
        <f t="shared" si="34"/>
        <v>7</v>
      </c>
      <c r="K30" s="3">
        <f>VLOOKUP(ABS(J30-K27),Note!$E$1:$F$25,2,FALSE)</f>
        <v>0</v>
      </c>
      <c r="L30" s="3">
        <f>VLOOKUP(ABS(J30-L27),Note!$E$1:$F$25,2,FALSE)</f>
        <v>1</v>
      </c>
      <c r="M30" s="3">
        <f>VLOOKUP(ABS(J30-M27),Note!$E$1:$F$25,2,FALSE)</f>
        <v>0</v>
      </c>
      <c r="N30">
        <f t="shared" si="35"/>
        <v>7</v>
      </c>
      <c r="O30" s="3">
        <f>VLOOKUP(ABS(N30-O27),Note!$E$1:$F$25,2,FALSE)</f>
        <v>0</v>
      </c>
      <c r="P30" s="3">
        <f>VLOOKUP(ABS(N30-P27),Note!$E$1:$F$25,2,FALSE)</f>
        <v>0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VLOOKUP(まとめ3!$A$1&amp;"m7",Chords!$A$2:$D$188,4,FALSE)</f>
        <v>B♭</v>
      </c>
      <c r="B31">
        <f>VLOOKUP(A31,Note!$A$1:$B$26,2,FALSE)</f>
        <v>10</v>
      </c>
      <c r="C31" s="3">
        <f>VLOOKUP(ABS(B31-C27),Note!$E$1:$F$25,2,FALSE)</f>
        <v>0</v>
      </c>
      <c r="D31" s="3">
        <f>VLOOKUP(ABS(B31-D27),Note!$E$1:$F$25,2,FALSE)</f>
        <v>0</v>
      </c>
      <c r="E31" s="3">
        <f>VLOOKUP(ABS(B31-E27),Note!$E$1:$F$25,2,FALSE)</f>
        <v>0</v>
      </c>
      <c r="F31">
        <f t="shared" si="33"/>
        <v>10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1</v>
      </c>
      <c r="J31">
        <f t="shared" si="34"/>
        <v>10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0</v>
      </c>
      <c r="N31">
        <f t="shared" si="35"/>
        <v>10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2</v>
      </c>
      <c r="H32">
        <f>SUM(G28:G31,H28:H31,I28:I31)</f>
        <v>2</v>
      </c>
      <c r="L32">
        <f>SUM(K28:K31,L28:L31,M28:M31)</f>
        <v>2</v>
      </c>
      <c r="P32">
        <f>SUM(O28:O31,P28:P31,Q28:Q31)</f>
        <v>2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  <row r="33" spans="2:20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2:20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N30"/>
  <sheetViews>
    <sheetView zoomScale="70" zoomScaleNormal="70" topLeftCell="A2" workbookViewId="0">
      <selection activeCell="AU21" sqref="AU21"/>
    </sheetView>
  </sheetViews>
  <sheetFormatPr defaultColWidth="9" defaultRowHeight="19.5"/>
  <cols>
    <col min="1" max="1" width="6.22222222222222" customWidth="1"/>
    <col min="2" max="35" width="3.88888888888889" customWidth="1"/>
    <col min="36" max="36" width="4.22222222222222" customWidth="1"/>
    <col min="37" max="43" width="3.88888888888889" customWidth="1"/>
    <col min="44" max="50" width="4.77777777777778" customWidth="1"/>
    <col min="58" max="58" width="8.88888888888889" customWidth="1"/>
  </cols>
  <sheetData>
    <row r="1" spans="1:2">
      <c r="A1" s="13" t="s">
        <v>0</v>
      </c>
      <c r="B1" s="14"/>
    </row>
    <row r="2" ht="20.25" spans="1:2">
      <c r="A2" s="15"/>
      <c r="B2" s="16"/>
    </row>
    <row r="3" hidden="1" spans="1:2">
      <c r="A3">
        <f>VLOOKUP(A1,Note!$A$1:$B$26,2,FALSE)</f>
        <v>0</v>
      </c>
      <c r="B3" s="51"/>
    </row>
    <row r="4" ht="20.25" spans="1:1">
      <c r="A4" t="s">
        <v>1</v>
      </c>
    </row>
    <row r="5" hidden="1" spans="3:38">
      <c r="C5">
        <v>1</v>
      </c>
      <c r="D5">
        <v>11</v>
      </c>
      <c r="E5">
        <v>8</v>
      </c>
      <c r="F5">
        <v>5</v>
      </c>
      <c r="G5">
        <v>8</v>
      </c>
      <c r="H5">
        <v>4</v>
      </c>
      <c r="I5">
        <v>6</v>
      </c>
      <c r="J5">
        <v>3</v>
      </c>
      <c r="K5">
        <v>5</v>
      </c>
      <c r="L5">
        <v>10</v>
      </c>
      <c r="M5">
        <v>11</v>
      </c>
      <c r="N5">
        <v>1</v>
      </c>
      <c r="O5">
        <v>6</v>
      </c>
      <c r="P5">
        <v>1</v>
      </c>
      <c r="Q5">
        <v>3</v>
      </c>
      <c r="R5">
        <v>0</v>
      </c>
      <c r="S5">
        <v>2</v>
      </c>
      <c r="T5">
        <v>3</v>
      </c>
      <c r="U5">
        <v>8</v>
      </c>
      <c r="V5">
        <v>11</v>
      </c>
      <c r="W5">
        <v>2</v>
      </c>
      <c r="X5">
        <v>7</v>
      </c>
      <c r="Y5">
        <v>9</v>
      </c>
      <c r="Z5">
        <v>10</v>
      </c>
      <c r="AA5">
        <v>3</v>
      </c>
      <c r="AB5">
        <v>4</v>
      </c>
      <c r="AC5">
        <v>4</v>
      </c>
      <c r="AD5">
        <v>2</v>
      </c>
      <c r="AE5">
        <v>0</v>
      </c>
      <c r="AF5">
        <v>1</v>
      </c>
      <c r="AG5">
        <v>10</v>
      </c>
      <c r="AH5">
        <v>6</v>
      </c>
      <c r="AI5">
        <v>7</v>
      </c>
      <c r="AJ5">
        <v>9</v>
      </c>
      <c r="AK5">
        <v>0</v>
      </c>
      <c r="AL5">
        <v>2</v>
      </c>
    </row>
    <row r="6" ht="20.25" hidden="1" spans="3:38">
      <c r="C6">
        <f>MOD($A$3+C$5,12)</f>
        <v>1</v>
      </c>
      <c r="D6">
        <f>MOD($A$3+D$5,12)</f>
        <v>11</v>
      </c>
      <c r="E6">
        <f>MOD($A$3+E$5,12)</f>
        <v>8</v>
      </c>
      <c r="F6">
        <f t="shared" ref="F6:AA6" si="0">MOD($A$3+F$5,12)</f>
        <v>5</v>
      </c>
      <c r="G6">
        <f t="shared" si="0"/>
        <v>8</v>
      </c>
      <c r="H6">
        <f t="shared" si="0"/>
        <v>4</v>
      </c>
      <c r="I6">
        <f t="shared" si="0"/>
        <v>6</v>
      </c>
      <c r="J6">
        <f t="shared" si="0"/>
        <v>3</v>
      </c>
      <c r="K6">
        <f t="shared" si="0"/>
        <v>5</v>
      </c>
      <c r="L6">
        <f t="shared" si="0"/>
        <v>10</v>
      </c>
      <c r="M6">
        <f t="shared" si="0"/>
        <v>11</v>
      </c>
      <c r="N6">
        <f t="shared" si="0"/>
        <v>1</v>
      </c>
      <c r="O6">
        <f t="shared" si="0"/>
        <v>6</v>
      </c>
      <c r="P6">
        <f>MOD($A$3+P$5,12)</f>
        <v>1</v>
      </c>
      <c r="Q6">
        <f>MOD($A$3+Q$5,12)</f>
        <v>3</v>
      </c>
      <c r="R6">
        <f>MOD($A$3+R$5,12)</f>
        <v>0</v>
      </c>
      <c r="S6">
        <f>MOD($A$3+S$5,12)</f>
        <v>2</v>
      </c>
      <c r="T6">
        <f>MOD($A$3+T$5,12)</f>
        <v>3</v>
      </c>
      <c r="U6">
        <f>MOD($A$3+U$5,12)</f>
        <v>8</v>
      </c>
      <c r="V6">
        <f>MOD($A$3+V$5,12)</f>
        <v>11</v>
      </c>
      <c r="W6">
        <f t="shared" si="0"/>
        <v>2</v>
      </c>
      <c r="X6">
        <f t="shared" si="0"/>
        <v>7</v>
      </c>
      <c r="Y6">
        <f t="shared" si="0"/>
        <v>9</v>
      </c>
      <c r="Z6">
        <f t="shared" si="0"/>
        <v>10</v>
      </c>
      <c r="AA6">
        <f t="shared" si="0"/>
        <v>3</v>
      </c>
      <c r="AB6">
        <v>5</v>
      </c>
      <c r="AC6">
        <f t="shared" ref="AC6:AL6" si="1">MOD($A$3+AC$5,12)</f>
        <v>4</v>
      </c>
      <c r="AD6">
        <f t="shared" si="1"/>
        <v>2</v>
      </c>
      <c r="AE6">
        <f t="shared" si="1"/>
        <v>0</v>
      </c>
      <c r="AF6">
        <f t="shared" si="1"/>
        <v>1</v>
      </c>
      <c r="AG6">
        <f t="shared" si="1"/>
        <v>10</v>
      </c>
      <c r="AH6">
        <f t="shared" si="1"/>
        <v>6</v>
      </c>
      <c r="AI6">
        <f t="shared" si="1"/>
        <v>7</v>
      </c>
      <c r="AJ6">
        <f t="shared" si="1"/>
        <v>9</v>
      </c>
      <c r="AK6">
        <f t="shared" si="1"/>
        <v>0</v>
      </c>
      <c r="AL6">
        <f t="shared" si="1"/>
        <v>2</v>
      </c>
    </row>
    <row r="7" ht="59.25" customHeight="1" spans="2:38">
      <c r="B7" s="52"/>
      <c r="C7" s="42" t="str">
        <f>VLOOKUP(C6,Note!$K$1:$L$12,2,FALSE)</f>
        <v>C#／D♭</v>
      </c>
      <c r="D7" s="18" t="str">
        <f>VLOOKUP(D6,Note!$K$1:$L$12,2,FALSE)</f>
        <v>B</v>
      </c>
      <c r="E7" s="18" t="str">
        <f>VLOOKUP(E6,Note!$K$1:$L$12,2,FALSE)</f>
        <v>A♭／G#</v>
      </c>
      <c r="F7" s="41" t="str">
        <f>VLOOKUP(F6,Note!$K$1:$L$12,2,FALSE)</f>
        <v>F</v>
      </c>
      <c r="G7" s="42" t="str">
        <f>VLOOKUP(G6,Note!$K$1:$L$12,2,FALSE)</f>
        <v>A♭／G#</v>
      </c>
      <c r="H7" s="18" t="str">
        <f>VLOOKUP(H6,Note!$K$1:$L$12,2,FALSE)</f>
        <v>E</v>
      </c>
      <c r="I7" s="42" t="str">
        <f>VLOOKUP(I6,Note!$K$1:$L$12,2,FALSE)</f>
        <v>F#／G♭</v>
      </c>
      <c r="J7" s="18" t="str">
        <f>VLOOKUP(J6,Note!$K$1:$L$12,2,FALSE)</f>
        <v>E♭／D#</v>
      </c>
      <c r="K7" s="42" t="str">
        <f>VLOOKUP(K6,Note!$K$1:$L$12,2,FALSE)</f>
        <v>F</v>
      </c>
      <c r="L7" s="18" t="str">
        <f>VLOOKUP(L6,Note!$K$1:$L$12,2,FALSE)</f>
        <v>B♭</v>
      </c>
      <c r="M7" s="18" t="str">
        <f>VLOOKUP(M6,Note!$K$1:$L$12,2,FALSE)</f>
        <v>B</v>
      </c>
      <c r="N7" s="18" t="str">
        <f>VLOOKUP(N6,Note!$K$1:$L$12,2,FALSE)</f>
        <v>C#／D♭</v>
      </c>
      <c r="O7" s="18" t="str">
        <f>VLOOKUP(O6,Note!$K$1:$L$12,2,FALSE)</f>
        <v>F#／G♭</v>
      </c>
      <c r="P7" s="42" t="str">
        <f>VLOOKUP(P6,Note!$K$1:$L$12,2,FALSE)</f>
        <v>C#／D♭</v>
      </c>
      <c r="Q7" s="18" t="str">
        <f>VLOOKUP(Q6,Note!$K$1:$L$12,2,FALSE)</f>
        <v>E♭／D#</v>
      </c>
      <c r="R7" s="42" t="str">
        <f>VLOOKUP(R6,Note!$K$1:$L$12,2,FALSE)</f>
        <v>C</v>
      </c>
      <c r="S7" s="18" t="str">
        <f>VLOOKUP(S6,Note!$K$1:$L$12,2,FALSE)</f>
        <v>D</v>
      </c>
      <c r="T7" s="18" t="str">
        <f>VLOOKUP(T6,Note!$K$1:$L$12,2,FALSE)</f>
        <v>E♭／D#</v>
      </c>
      <c r="U7" s="18" t="str">
        <f>VLOOKUP(U6,Note!$K$1:$L$12,2,FALSE)</f>
        <v>A♭／G#</v>
      </c>
      <c r="V7" s="28" t="str">
        <f>VLOOKUP(V6,Note!$K$1:$L$12,2,FALSE)</f>
        <v>B</v>
      </c>
      <c r="W7" s="17" t="str">
        <f>VLOOKUP(W6,Note!$K$1:$L$12,2,FALSE)</f>
        <v>D</v>
      </c>
      <c r="X7" s="18" t="str">
        <f>VLOOKUP(X6,Note!$K$1:$L$12,2,FALSE)</f>
        <v>G</v>
      </c>
      <c r="Y7" s="18" t="str">
        <f>VLOOKUP(Y6,Note!$K$1:$L$12,2,FALSE)</f>
        <v>A</v>
      </c>
      <c r="Z7" s="18" t="str">
        <f>VLOOKUP(Z6,Note!$K$1:$L$12,2,FALSE)</f>
        <v>B♭</v>
      </c>
      <c r="AA7" s="18" t="str">
        <f>VLOOKUP(AA6,Note!$K$1:$L$12,2,FALSE)</f>
        <v>E♭／D#</v>
      </c>
      <c r="AB7" s="18" t="str">
        <f>VLOOKUP(AB6,Note!$K$1:$L$12,2,FALSE)</f>
        <v>F</v>
      </c>
      <c r="AC7" s="18" t="str">
        <f>VLOOKUP(AC6,Note!$K$1:$L$12,2,FALSE)</f>
        <v>E</v>
      </c>
      <c r="AD7" s="18" t="str">
        <f>VLOOKUP(AD6,Note!$K$1:$L$12,2,FALSE)</f>
        <v>D</v>
      </c>
      <c r="AE7" s="18" t="str">
        <f>VLOOKUP(AE6,Note!$K$1:$L$12,2,FALSE)</f>
        <v>C</v>
      </c>
      <c r="AF7" s="18" t="str">
        <f>VLOOKUP(AF6,Note!$K$1:$L$12,2,FALSE)</f>
        <v>C#／D♭</v>
      </c>
      <c r="AG7" s="18" t="str">
        <f>VLOOKUP(AG6,Note!$K$1:$L$12,2,FALSE)</f>
        <v>B♭</v>
      </c>
      <c r="AH7" s="18" t="str">
        <f>VLOOKUP(AH6,Note!$K$1:$L$12,2,FALSE)</f>
        <v>F#／G♭</v>
      </c>
      <c r="AI7" s="18" t="str">
        <f>VLOOKUP(AI6,Note!$K$1:$L$12,2,FALSE)</f>
        <v>G</v>
      </c>
      <c r="AJ7" s="28" t="str">
        <f>VLOOKUP(AJ6,Note!$K$1:$L$12,2,FALSE)</f>
        <v>A</v>
      </c>
      <c r="AK7" s="18" t="str">
        <f>VLOOKUP(AK6,Note!$K$1:$L$12,2,FALSE)</f>
        <v>C</v>
      </c>
      <c r="AL7" s="41" t="str">
        <f>VLOOKUP(AL6,Note!$K$1:$L$12,2,FALSE)</f>
        <v>D</v>
      </c>
    </row>
    <row r="8" ht="30.75" customHeight="1" spans="2:38">
      <c r="B8" s="52"/>
      <c r="C8" s="54" t="s">
        <v>13</v>
      </c>
      <c r="D8" s="66" t="s">
        <v>13</v>
      </c>
      <c r="E8" s="18" t="s">
        <v>14</v>
      </c>
      <c r="F8" s="81" t="s">
        <v>15</v>
      </c>
      <c r="G8" s="67" t="s">
        <v>13</v>
      </c>
      <c r="H8" s="18" t="s">
        <v>13</v>
      </c>
      <c r="I8" s="67" t="s">
        <v>13</v>
      </c>
      <c r="J8" s="18" t="s">
        <v>14</v>
      </c>
      <c r="K8" s="54" t="s">
        <v>14</v>
      </c>
      <c r="L8" s="66" t="s">
        <v>14</v>
      </c>
      <c r="M8" s="66" t="s">
        <v>14</v>
      </c>
      <c r="N8" s="66" t="s">
        <v>14</v>
      </c>
      <c r="O8" s="66" t="s">
        <v>14</v>
      </c>
      <c r="P8" s="54" t="s">
        <v>16</v>
      </c>
      <c r="Q8" s="66" t="s">
        <v>16</v>
      </c>
      <c r="R8" s="54" t="s">
        <v>15</v>
      </c>
      <c r="S8" s="18" t="s">
        <v>15</v>
      </c>
      <c r="T8" s="18" t="s">
        <v>15</v>
      </c>
      <c r="U8" s="54" t="s">
        <v>15</v>
      </c>
      <c r="V8" s="35" t="s">
        <v>15</v>
      </c>
      <c r="W8" s="88" t="s">
        <v>13</v>
      </c>
      <c r="X8" s="66" t="s">
        <v>13</v>
      </c>
      <c r="Y8" s="66" t="s">
        <v>13</v>
      </c>
      <c r="Z8" s="67" t="s">
        <v>13</v>
      </c>
      <c r="AA8" s="66" t="s">
        <v>13</v>
      </c>
      <c r="AB8" s="18" t="s">
        <v>13</v>
      </c>
      <c r="AC8" s="67" t="s">
        <v>14</v>
      </c>
      <c r="AD8" s="18" t="s">
        <v>14</v>
      </c>
      <c r="AE8" s="18" t="s">
        <v>14</v>
      </c>
      <c r="AF8" s="66" t="s">
        <v>15</v>
      </c>
      <c r="AG8" s="67" t="s">
        <v>15</v>
      </c>
      <c r="AH8" s="18" t="s">
        <v>15</v>
      </c>
      <c r="AI8" s="66" t="s">
        <v>15</v>
      </c>
      <c r="AJ8" s="18" t="s">
        <v>15</v>
      </c>
      <c r="AK8" s="54" t="s">
        <v>16</v>
      </c>
      <c r="AL8" s="81" t="s">
        <v>16</v>
      </c>
    </row>
    <row r="9" ht="30" customHeight="1" spans="1:38">
      <c r="A9" s="21" t="str">
        <f>$A$1</f>
        <v>C</v>
      </c>
      <c r="B9" s="56" t="s">
        <v>13</v>
      </c>
      <c r="C9" s="57">
        <v>3</v>
      </c>
      <c r="D9" s="57">
        <v>3</v>
      </c>
      <c r="E9" s="58">
        <v>3</v>
      </c>
      <c r="F9" s="82">
        <v>3</v>
      </c>
      <c r="G9" s="70">
        <v>2</v>
      </c>
      <c r="H9" s="68">
        <v>2</v>
      </c>
      <c r="I9" s="70">
        <v>2</v>
      </c>
      <c r="J9" s="68">
        <v>2</v>
      </c>
      <c r="K9" s="60">
        <v>2</v>
      </c>
      <c r="L9" s="68">
        <v>2</v>
      </c>
      <c r="M9" s="68">
        <v>2</v>
      </c>
      <c r="N9" s="68">
        <v>2</v>
      </c>
      <c r="O9" s="68">
        <v>2</v>
      </c>
      <c r="P9" s="68">
        <v>2</v>
      </c>
      <c r="Q9" s="68">
        <v>2</v>
      </c>
      <c r="R9" s="60">
        <v>2</v>
      </c>
      <c r="S9" s="68">
        <v>2</v>
      </c>
      <c r="T9" s="68">
        <v>2</v>
      </c>
      <c r="U9" s="60">
        <v>2</v>
      </c>
      <c r="V9" s="69">
        <v>2</v>
      </c>
      <c r="W9" s="94">
        <v>1</v>
      </c>
      <c r="X9" s="76">
        <v>1</v>
      </c>
      <c r="Y9" s="76">
        <v>1</v>
      </c>
      <c r="Z9" s="76">
        <v>1</v>
      </c>
      <c r="AA9" s="73">
        <v>1</v>
      </c>
      <c r="AB9" s="76">
        <v>1</v>
      </c>
      <c r="AC9" s="76">
        <v>1</v>
      </c>
      <c r="AD9" s="73">
        <v>1</v>
      </c>
      <c r="AE9" s="73">
        <v>1</v>
      </c>
      <c r="AF9" s="76">
        <v>1</v>
      </c>
      <c r="AG9" s="75">
        <v>1</v>
      </c>
      <c r="AH9" s="76">
        <v>1</v>
      </c>
      <c r="AI9" s="76">
        <v>1</v>
      </c>
      <c r="AJ9" s="76">
        <v>1</v>
      </c>
      <c r="AK9" s="73">
        <v>1</v>
      </c>
      <c r="AL9" s="95">
        <v>1</v>
      </c>
    </row>
    <row r="10" ht="30" customHeight="1" spans="1:38">
      <c r="A10" s="61"/>
      <c r="B10" s="4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</row>
    <row r="11" ht="20.25"/>
    <row r="12" hidden="1" spans="3:38">
      <c r="C12">
        <v>4</v>
      </c>
      <c r="D12">
        <v>1</v>
      </c>
      <c r="E12">
        <v>11</v>
      </c>
      <c r="F12">
        <v>8</v>
      </c>
      <c r="G12">
        <v>9</v>
      </c>
      <c r="H12">
        <v>2</v>
      </c>
      <c r="I12">
        <v>1</v>
      </c>
      <c r="J12">
        <v>11</v>
      </c>
      <c r="K12">
        <v>6</v>
      </c>
      <c r="L12">
        <v>7</v>
      </c>
      <c r="M12">
        <v>4</v>
      </c>
      <c r="N12">
        <v>8</v>
      </c>
      <c r="O12">
        <v>6</v>
      </c>
      <c r="P12">
        <v>0</v>
      </c>
      <c r="Q12">
        <v>2</v>
      </c>
      <c r="R12">
        <v>5</v>
      </c>
      <c r="S12">
        <v>2</v>
      </c>
      <c r="T12">
        <v>11</v>
      </c>
      <c r="U12">
        <v>1</v>
      </c>
      <c r="V12">
        <v>10</v>
      </c>
      <c r="W12">
        <v>8</v>
      </c>
      <c r="X12">
        <v>10</v>
      </c>
      <c r="Y12">
        <v>0</v>
      </c>
      <c r="Z12">
        <v>3</v>
      </c>
      <c r="AA12">
        <v>9</v>
      </c>
      <c r="AB12">
        <v>5</v>
      </c>
      <c r="AC12">
        <v>10</v>
      </c>
      <c r="AD12">
        <v>2</v>
      </c>
      <c r="AE12">
        <v>7</v>
      </c>
      <c r="AF12">
        <v>0</v>
      </c>
      <c r="AG12">
        <v>3</v>
      </c>
      <c r="AH12">
        <v>6</v>
      </c>
      <c r="AI12">
        <v>7</v>
      </c>
      <c r="AJ12">
        <v>4</v>
      </c>
      <c r="AK12">
        <v>1</v>
      </c>
      <c r="AL12">
        <v>3</v>
      </c>
    </row>
    <row r="13" ht="17" hidden="1" customHeight="1" spans="3:38">
      <c r="C13">
        <f t="shared" ref="C13:AL13" si="2">MOD($A$3+C$12,12)</f>
        <v>4</v>
      </c>
      <c r="D13">
        <f t="shared" si="2"/>
        <v>1</v>
      </c>
      <c r="E13">
        <f t="shared" si="2"/>
        <v>11</v>
      </c>
      <c r="F13">
        <f t="shared" si="2"/>
        <v>8</v>
      </c>
      <c r="G13">
        <f t="shared" si="2"/>
        <v>9</v>
      </c>
      <c r="H13">
        <f>MOD($A$3+H$12,12)</f>
        <v>2</v>
      </c>
      <c r="I13">
        <f>MOD($A$3+I$12,12)</f>
        <v>1</v>
      </c>
      <c r="J13">
        <f>MOD($A$3+J$12,12)</f>
        <v>11</v>
      </c>
      <c r="K13">
        <f>MOD($A$3+K$12,12)</f>
        <v>6</v>
      </c>
      <c r="L13">
        <f>MOD($A$3+L$12,12)</f>
        <v>7</v>
      </c>
      <c r="M13">
        <f>MOD($A$3+M$12,12)</f>
        <v>4</v>
      </c>
      <c r="N13">
        <f>MOD($A$3+N$12,12)</f>
        <v>8</v>
      </c>
      <c r="O13">
        <f t="shared" si="2"/>
        <v>6</v>
      </c>
      <c r="P13">
        <f>MOD($A$3+P$12,12)</f>
        <v>0</v>
      </c>
      <c r="Q13">
        <f>MOD($A$3+Q$12,12)</f>
        <v>2</v>
      </c>
      <c r="R13">
        <f>MOD($A$3+R$12,12)</f>
        <v>5</v>
      </c>
      <c r="S13">
        <f>MOD($A$3+S$12,12)</f>
        <v>2</v>
      </c>
      <c r="T13">
        <f>MOD($A$3+T$12,12)</f>
        <v>11</v>
      </c>
      <c r="U13">
        <f>MOD($A$3+U$12,12)</f>
        <v>1</v>
      </c>
      <c r="V13">
        <f t="shared" si="2"/>
        <v>10</v>
      </c>
      <c r="W13">
        <f t="shared" si="2"/>
        <v>8</v>
      </c>
      <c r="X13">
        <f t="shared" si="2"/>
        <v>10</v>
      </c>
      <c r="Y13">
        <f t="shared" si="2"/>
        <v>0</v>
      </c>
      <c r="Z13">
        <f t="shared" si="2"/>
        <v>3</v>
      </c>
      <c r="AA13">
        <f t="shared" si="2"/>
        <v>9</v>
      </c>
      <c r="AB13">
        <f t="shared" si="2"/>
        <v>5</v>
      </c>
      <c r="AC13">
        <f t="shared" si="2"/>
        <v>10</v>
      </c>
      <c r="AD13">
        <f t="shared" si="2"/>
        <v>2</v>
      </c>
      <c r="AE13">
        <f t="shared" si="2"/>
        <v>7</v>
      </c>
      <c r="AF13">
        <f t="shared" si="2"/>
        <v>0</v>
      </c>
      <c r="AG13">
        <f t="shared" si="2"/>
        <v>3</v>
      </c>
      <c r="AH13">
        <f t="shared" si="2"/>
        <v>6</v>
      </c>
      <c r="AI13">
        <f t="shared" si="2"/>
        <v>7</v>
      </c>
      <c r="AJ13">
        <f t="shared" si="2"/>
        <v>4</v>
      </c>
      <c r="AK13">
        <f t="shared" si="2"/>
        <v>1</v>
      </c>
      <c r="AL13">
        <f t="shared" si="2"/>
        <v>3</v>
      </c>
    </row>
    <row r="14" ht="58.5" customHeight="1" spans="2:38">
      <c r="B14" s="52"/>
      <c r="C14" s="17" t="str">
        <f>VLOOKUP(C13,Note!$K$1:$L$12,2,FALSE)</f>
        <v>E</v>
      </c>
      <c r="D14" s="18" t="str">
        <f>VLOOKUP(D13,Note!$K$1:$L$12,2,FALSE)</f>
        <v>C#／D♭</v>
      </c>
      <c r="E14" s="18" t="str">
        <f>VLOOKUP(E13,Note!$K$1:$L$12,2,FALSE)</f>
        <v>B</v>
      </c>
      <c r="F14" s="28" t="str">
        <f>VLOOKUP(F13,Note!$K$1:$L$12,2,FALSE)</f>
        <v>A♭／G#</v>
      </c>
      <c r="G14" s="17" t="str">
        <f>VLOOKUP(G13,Note!$K$1:$L$12,2,FALSE)</f>
        <v>A</v>
      </c>
      <c r="H14" s="18" t="str">
        <f>VLOOKUP(H13,Note!$K$1:$L$12,2,FALSE)</f>
        <v>D</v>
      </c>
      <c r="I14" s="18" t="str">
        <f>VLOOKUP(I13,Note!$K$1:$L$12,2,FALSE)</f>
        <v>C#／D♭</v>
      </c>
      <c r="J14" s="18" t="str">
        <f>VLOOKUP(J13,Note!$K$1:$L$12,2,FALSE)</f>
        <v>B</v>
      </c>
      <c r="K14" s="18" t="str">
        <f>VLOOKUP(K13,Note!$K$1:$L$12,2,FALSE)</f>
        <v>F#／G♭</v>
      </c>
      <c r="L14" s="18" t="str">
        <f>VLOOKUP(L13,Note!$K$1:$L$12,2,FALSE)</f>
        <v>G</v>
      </c>
      <c r="M14" s="18" t="str">
        <f>VLOOKUP(M13,Note!$K$1:$L$12,2,FALSE)</f>
        <v>E</v>
      </c>
      <c r="N14" s="18" t="str">
        <f>VLOOKUP(N13,Note!$K$1:$L$12,2,FALSE)</f>
        <v>A♭／G#</v>
      </c>
      <c r="O14" s="18" t="str">
        <f>VLOOKUP(O13,Note!$K$1:$L$12,2,FALSE)</f>
        <v>F#／G♭</v>
      </c>
      <c r="P14" s="18" t="str">
        <f>VLOOKUP(P13,Note!$K$1:$L$12,2,FALSE)</f>
        <v>C</v>
      </c>
      <c r="Q14" s="18" t="str">
        <f>VLOOKUP(Q13,Note!$K$1:$L$12,2,FALSE)</f>
        <v>D</v>
      </c>
      <c r="R14" s="18" t="str">
        <f>VLOOKUP(R13,Note!$K$1:$L$12,2,FALSE)</f>
        <v>F</v>
      </c>
      <c r="S14" s="18" t="str">
        <f>VLOOKUP(S13,Note!$K$1:$L$12,2,FALSE)</f>
        <v>D</v>
      </c>
      <c r="T14" s="18" t="str">
        <f>VLOOKUP(T13,Note!$K$1:$L$12,2,FALSE)</f>
        <v>B</v>
      </c>
      <c r="U14" s="18" t="str">
        <f>VLOOKUP(U13,Note!$K$1:$L$12,2,FALSE)</f>
        <v>C#／D♭</v>
      </c>
      <c r="V14" s="28" t="str">
        <f>VLOOKUP(V13,Note!$K$1:$L$12,2,FALSE)</f>
        <v>B♭</v>
      </c>
      <c r="W14" s="17" t="str">
        <f>VLOOKUP(W13,Note!$K$1:$L$12,2,FALSE)</f>
        <v>A♭／G#</v>
      </c>
      <c r="X14" s="18" t="str">
        <f>VLOOKUP(X13,Note!$K$1:$L$12,2,FALSE)</f>
        <v>B♭</v>
      </c>
      <c r="Y14" s="18" t="str">
        <f>VLOOKUP(Y13,Note!$K$1:$L$12,2,FALSE)</f>
        <v>C</v>
      </c>
      <c r="Z14" s="18" t="str">
        <f>VLOOKUP(Z13,Note!$K$1:$L$12,2,FALSE)</f>
        <v>E♭／D#</v>
      </c>
      <c r="AA14" s="18" t="str">
        <f>VLOOKUP(AA13,Note!$K$1:$L$12,2,FALSE)</f>
        <v>A</v>
      </c>
      <c r="AB14" s="18" t="str">
        <f>VLOOKUP(AB13,Note!$K$1:$L$12,2,FALSE)</f>
        <v>F</v>
      </c>
      <c r="AC14" s="18" t="str">
        <f>VLOOKUP(AC13,Note!$K$1:$L$12,2,FALSE)</f>
        <v>B♭</v>
      </c>
      <c r="AD14" s="18" t="str">
        <f>VLOOKUP(AD13,Note!$K$1:$L$12,2,FALSE)</f>
        <v>D</v>
      </c>
      <c r="AE14" s="18" t="str">
        <f>VLOOKUP(AE13,Note!$K$1:$L$12,2,FALSE)</f>
        <v>G</v>
      </c>
      <c r="AF14" s="18" t="str">
        <f>VLOOKUP(AF13,Note!$K$1:$L$12,2,FALSE)</f>
        <v>C</v>
      </c>
      <c r="AG14" s="18" t="str">
        <f>VLOOKUP(AG13,Note!$K$1:$L$12,2,FALSE)</f>
        <v>E♭／D#</v>
      </c>
      <c r="AH14" s="18" t="str">
        <f>VLOOKUP(AH13,Note!$K$1:$L$12,2,FALSE)</f>
        <v>F#／G♭</v>
      </c>
      <c r="AI14" s="18" t="str">
        <f>VLOOKUP(AI13,Note!$K$1:$L$12,2,FALSE)</f>
        <v>G</v>
      </c>
      <c r="AJ14" s="18" t="str">
        <f>VLOOKUP(AJ13,Note!$K$1:$L$12,2,FALSE)</f>
        <v>E</v>
      </c>
      <c r="AK14" s="18" t="str">
        <f>VLOOKUP(AK13,Note!$K$1:$L$12,2,FALSE)</f>
        <v>C#／D♭</v>
      </c>
      <c r="AL14" s="41" t="str">
        <f>VLOOKUP(AL13,Note!$K$1:$L$12,2,FALSE)</f>
        <v>E♭／D#</v>
      </c>
    </row>
    <row r="15" ht="29.25" customHeight="1" spans="2:38">
      <c r="B15" s="52"/>
      <c r="C15" s="19" t="s">
        <v>13</v>
      </c>
      <c r="D15" s="63" t="s">
        <v>14</v>
      </c>
      <c r="E15" s="63" t="s">
        <v>14</v>
      </c>
      <c r="F15" s="47" t="s">
        <v>15</v>
      </c>
      <c r="G15" s="63" t="s">
        <v>13</v>
      </c>
      <c r="H15" s="20" t="s">
        <v>13</v>
      </c>
      <c r="I15" s="63" t="s">
        <v>13</v>
      </c>
      <c r="J15" s="63" t="s">
        <v>13</v>
      </c>
      <c r="K15" s="20" t="s">
        <v>13</v>
      </c>
      <c r="L15" s="20" t="s">
        <v>13</v>
      </c>
      <c r="M15" s="63" t="s">
        <v>14</v>
      </c>
      <c r="N15" s="20" t="s">
        <v>14</v>
      </c>
      <c r="O15" s="20" t="s">
        <v>14</v>
      </c>
      <c r="P15" s="18" t="s">
        <v>16</v>
      </c>
      <c r="Q15" s="77" t="s">
        <v>16</v>
      </c>
      <c r="R15" s="35" t="s">
        <v>15</v>
      </c>
      <c r="S15" s="18" t="s">
        <v>15</v>
      </c>
      <c r="T15" s="18" t="s">
        <v>15</v>
      </c>
      <c r="U15" s="77" t="s">
        <v>15</v>
      </c>
      <c r="V15" s="41" t="s">
        <v>15</v>
      </c>
      <c r="W15" s="20" t="s">
        <v>13</v>
      </c>
      <c r="X15" s="77" t="s">
        <v>13</v>
      </c>
      <c r="Y15" s="20" t="s">
        <v>13</v>
      </c>
      <c r="Z15" s="20" t="s">
        <v>14</v>
      </c>
      <c r="AA15" s="77" t="s">
        <v>14</v>
      </c>
      <c r="AB15" s="20" t="s">
        <v>14</v>
      </c>
      <c r="AC15" s="77" t="s">
        <v>14</v>
      </c>
      <c r="AD15" s="20" t="s">
        <v>14</v>
      </c>
      <c r="AE15" s="20" t="s">
        <v>14</v>
      </c>
      <c r="AF15" s="63" t="s">
        <v>15</v>
      </c>
      <c r="AG15" s="63" t="s">
        <v>15</v>
      </c>
      <c r="AH15" s="20" t="s">
        <v>15</v>
      </c>
      <c r="AI15" s="20" t="s">
        <v>15</v>
      </c>
      <c r="AJ15" s="20" t="s">
        <v>15</v>
      </c>
      <c r="AK15" s="20" t="s">
        <v>16</v>
      </c>
      <c r="AL15" s="96" t="s">
        <v>16</v>
      </c>
    </row>
    <row r="16" ht="30" customHeight="1" spans="1:38">
      <c r="A16" s="32" t="str">
        <f>$A$1</f>
        <v>C</v>
      </c>
      <c r="B16" s="56" t="s">
        <v>14</v>
      </c>
      <c r="C16" s="29">
        <v>3</v>
      </c>
      <c r="D16" s="30">
        <v>3</v>
      </c>
      <c r="E16" s="30">
        <v>3</v>
      </c>
      <c r="F16" s="83">
        <v>3</v>
      </c>
      <c r="G16" s="65">
        <v>2</v>
      </c>
      <c r="H16" s="24">
        <v>2</v>
      </c>
      <c r="I16" s="24">
        <v>2</v>
      </c>
      <c r="J16" s="24">
        <v>2</v>
      </c>
      <c r="K16" s="24">
        <v>2</v>
      </c>
      <c r="L16" s="24">
        <v>2</v>
      </c>
      <c r="M16" s="24">
        <v>2</v>
      </c>
      <c r="N16" s="24">
        <v>2</v>
      </c>
      <c r="O16" s="24">
        <v>2</v>
      </c>
      <c r="P16" s="24">
        <v>2</v>
      </c>
      <c r="Q16" s="24">
        <v>2</v>
      </c>
      <c r="R16" s="24">
        <v>2</v>
      </c>
      <c r="S16" s="24">
        <v>2</v>
      </c>
      <c r="T16" s="24">
        <v>2</v>
      </c>
      <c r="U16" s="24">
        <v>2</v>
      </c>
      <c r="V16" s="72">
        <v>2</v>
      </c>
      <c r="W16" s="78">
        <v>1</v>
      </c>
      <c r="X16" s="79">
        <v>1</v>
      </c>
      <c r="Y16" s="79">
        <v>1</v>
      </c>
      <c r="Z16" s="79">
        <v>1</v>
      </c>
      <c r="AA16" s="79">
        <v>1</v>
      </c>
      <c r="AB16" s="79">
        <v>1</v>
      </c>
      <c r="AC16" s="79">
        <v>1</v>
      </c>
      <c r="AD16" s="79">
        <v>1</v>
      </c>
      <c r="AE16" s="79">
        <v>1</v>
      </c>
      <c r="AF16" s="79">
        <v>1</v>
      </c>
      <c r="AG16" s="79">
        <v>1</v>
      </c>
      <c r="AH16" s="79">
        <v>1</v>
      </c>
      <c r="AI16" s="79">
        <v>1</v>
      </c>
      <c r="AJ16" s="79">
        <v>1</v>
      </c>
      <c r="AK16" s="79">
        <v>1</v>
      </c>
      <c r="AL16" s="97">
        <v>1</v>
      </c>
    </row>
    <row r="17" ht="30" customHeight="1" spans="1:38">
      <c r="A17" s="61"/>
      <c r="B17" s="4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</row>
    <row r="18" ht="20.25"/>
    <row r="19" hidden="1" spans="3:36">
      <c r="C19" s="84">
        <v>4</v>
      </c>
      <c r="D19" s="84">
        <v>7</v>
      </c>
      <c r="E19" s="85">
        <v>11</v>
      </c>
      <c r="F19" s="85">
        <v>1</v>
      </c>
      <c r="G19" s="85">
        <v>1</v>
      </c>
      <c r="H19" s="85">
        <v>4</v>
      </c>
      <c r="I19" s="85">
        <v>9</v>
      </c>
      <c r="J19" s="85">
        <v>10</v>
      </c>
      <c r="K19" s="85">
        <v>0</v>
      </c>
      <c r="L19" s="85">
        <v>1</v>
      </c>
      <c r="M19" s="85">
        <v>11</v>
      </c>
      <c r="N19" s="85">
        <v>10</v>
      </c>
      <c r="O19" s="85">
        <v>2</v>
      </c>
      <c r="P19" s="85">
        <v>7</v>
      </c>
      <c r="Q19" s="85">
        <v>1</v>
      </c>
      <c r="R19" s="85">
        <v>3</v>
      </c>
      <c r="S19" s="85">
        <v>5</v>
      </c>
      <c r="T19" s="85">
        <v>8</v>
      </c>
      <c r="U19" s="85">
        <v>2</v>
      </c>
      <c r="V19" s="85">
        <v>10</v>
      </c>
      <c r="W19" s="85">
        <v>7</v>
      </c>
      <c r="X19" s="85">
        <v>4</v>
      </c>
      <c r="Y19" s="85">
        <v>11</v>
      </c>
      <c r="Z19" s="85">
        <v>6</v>
      </c>
      <c r="AA19" s="85">
        <v>2</v>
      </c>
      <c r="AB19" s="85">
        <v>3</v>
      </c>
      <c r="AC19" s="85">
        <v>5</v>
      </c>
      <c r="AD19" s="85">
        <v>8</v>
      </c>
      <c r="AE19" s="85">
        <v>6</v>
      </c>
      <c r="AF19" s="85">
        <v>5</v>
      </c>
      <c r="AG19" s="85">
        <v>0</v>
      </c>
      <c r="AH19" s="85">
        <v>9</v>
      </c>
      <c r="AI19" s="85">
        <v>0</v>
      </c>
      <c r="AJ19" s="98">
        <v>2</v>
      </c>
    </row>
    <row r="20" ht="20.25" hidden="1" spans="3:36">
      <c r="C20" s="86">
        <f>MOD($A$3+C$19,12)</f>
        <v>4</v>
      </c>
      <c r="D20" s="86">
        <f>MOD($A$3+D$19,12)</f>
        <v>7</v>
      </c>
      <c r="E20" s="4">
        <f t="shared" ref="E20:AJ20" si="3">MOD($A$3+E$19,12)</f>
        <v>11</v>
      </c>
      <c r="F20" s="4">
        <f t="shared" si="3"/>
        <v>1</v>
      </c>
      <c r="G20" s="4">
        <f t="shared" si="3"/>
        <v>1</v>
      </c>
      <c r="H20" s="4">
        <f t="shared" si="3"/>
        <v>4</v>
      </c>
      <c r="I20" s="4">
        <f t="shared" si="3"/>
        <v>9</v>
      </c>
      <c r="J20" s="4">
        <f t="shared" si="3"/>
        <v>10</v>
      </c>
      <c r="K20" s="4">
        <f t="shared" si="3"/>
        <v>0</v>
      </c>
      <c r="L20" s="4">
        <f t="shared" si="3"/>
        <v>1</v>
      </c>
      <c r="M20" s="4">
        <f t="shared" si="3"/>
        <v>11</v>
      </c>
      <c r="N20" s="4">
        <f t="shared" si="3"/>
        <v>10</v>
      </c>
      <c r="O20" s="4">
        <f t="shared" si="3"/>
        <v>2</v>
      </c>
      <c r="P20" s="4">
        <f t="shared" si="3"/>
        <v>7</v>
      </c>
      <c r="Q20" s="4">
        <f t="shared" si="3"/>
        <v>1</v>
      </c>
      <c r="R20" s="4">
        <f t="shared" si="3"/>
        <v>3</v>
      </c>
      <c r="S20" s="4">
        <f t="shared" si="3"/>
        <v>5</v>
      </c>
      <c r="T20" s="4">
        <f t="shared" si="3"/>
        <v>8</v>
      </c>
      <c r="U20" s="4">
        <f t="shared" si="3"/>
        <v>2</v>
      </c>
      <c r="V20" s="4">
        <f t="shared" si="3"/>
        <v>10</v>
      </c>
      <c r="W20" s="4">
        <f t="shared" si="3"/>
        <v>7</v>
      </c>
      <c r="X20" s="4">
        <f t="shared" si="3"/>
        <v>4</v>
      </c>
      <c r="Y20" s="4">
        <f t="shared" si="3"/>
        <v>11</v>
      </c>
      <c r="Z20" s="4">
        <f t="shared" si="3"/>
        <v>6</v>
      </c>
      <c r="AA20" s="4">
        <f t="shared" si="3"/>
        <v>2</v>
      </c>
      <c r="AB20" s="4">
        <f t="shared" si="3"/>
        <v>3</v>
      </c>
      <c r="AC20" s="4">
        <f t="shared" si="3"/>
        <v>5</v>
      </c>
      <c r="AD20" s="4">
        <f t="shared" si="3"/>
        <v>8</v>
      </c>
      <c r="AE20" s="4">
        <f t="shared" si="3"/>
        <v>6</v>
      </c>
      <c r="AF20" s="4">
        <f t="shared" si="3"/>
        <v>5</v>
      </c>
      <c r="AG20" s="4">
        <f t="shared" si="3"/>
        <v>0</v>
      </c>
      <c r="AH20" s="4">
        <f t="shared" si="3"/>
        <v>9</v>
      </c>
      <c r="AI20" s="4">
        <f t="shared" si="3"/>
        <v>0</v>
      </c>
      <c r="AJ20" s="52">
        <f t="shared" si="3"/>
        <v>2</v>
      </c>
    </row>
    <row r="21" ht="59.25" customHeight="1" spans="2:36">
      <c r="B21" s="4"/>
      <c r="C21" s="17" t="str">
        <f>VLOOKUP(C20,Note!$K$1:$L$12,2,FALSE)</f>
        <v>E</v>
      </c>
      <c r="D21" s="42" t="str">
        <f>VLOOKUP(D20,Note!$K$1:$L$12,2,FALSE)</f>
        <v>G</v>
      </c>
      <c r="E21" s="18" t="str">
        <f>VLOOKUP(E20,Note!$K$1:$L$12,2,FALSE)</f>
        <v>B</v>
      </c>
      <c r="F21" s="41" t="str">
        <f>VLOOKUP(F20,Note!$K$1:$L$12,2,FALSE)</f>
        <v>C#／D♭</v>
      </c>
      <c r="G21" s="42" t="str">
        <f>VLOOKUP(G20,Note!$K$1:$L$12,2,FALSE)</f>
        <v>C#／D♭</v>
      </c>
      <c r="H21" s="18" t="str">
        <f>VLOOKUP(H20,Note!$K$1:$L$12,2,FALSE)</f>
        <v>E</v>
      </c>
      <c r="I21" s="18" t="str">
        <f>VLOOKUP(I20,Note!$K$1:$L$12,2,FALSE)</f>
        <v>A</v>
      </c>
      <c r="J21" s="18" t="str">
        <f>VLOOKUP(J20,Note!$K$1:$L$12,2,FALSE)</f>
        <v>B♭</v>
      </c>
      <c r="K21" s="18" t="str">
        <f>VLOOKUP(K20,Note!$K$1:$L$12,2,FALSE)</f>
        <v>C</v>
      </c>
      <c r="L21" s="18" t="str">
        <f>VLOOKUP(L20,Note!$K$1:$L$12,2,FALSE)</f>
        <v>C#／D♭</v>
      </c>
      <c r="M21" s="18" t="str">
        <f>VLOOKUP(M20,Note!$K$1:$L$12,2,FALSE)</f>
        <v>B</v>
      </c>
      <c r="N21" s="18" t="str">
        <f>VLOOKUP(N20,Note!$K$1:$L$12,2,FALSE)</f>
        <v>B♭</v>
      </c>
      <c r="O21" s="18" t="str">
        <f>VLOOKUP(O20,Note!$K$1:$L$12,2,FALSE)</f>
        <v>D</v>
      </c>
      <c r="P21" s="18" t="str">
        <f>VLOOKUP(P20,Note!$K$1:$L$12,2,FALSE)</f>
        <v>G</v>
      </c>
      <c r="Q21" s="18" t="str">
        <f>VLOOKUP(Q20,Note!$K$1:$L$12,2,FALSE)</f>
        <v>C#／D♭</v>
      </c>
      <c r="R21" s="18" t="str">
        <f>VLOOKUP(R20,Note!$K$1:$L$12,2,FALSE)</f>
        <v>E♭／D#</v>
      </c>
      <c r="S21" s="18" t="str">
        <f>VLOOKUP(S20,Note!$K$1:$L$12,2,FALSE)</f>
        <v>F</v>
      </c>
      <c r="T21" s="18" t="str">
        <f>VLOOKUP(T20,Note!$K$1:$L$12,2,FALSE)</f>
        <v>A♭／G#</v>
      </c>
      <c r="U21" s="18" t="str">
        <f>VLOOKUP(U20,Note!$K$1:$L$12,2,FALSE)</f>
        <v>D</v>
      </c>
      <c r="V21" s="18" t="str">
        <f>VLOOKUP(V20,Note!$K$1:$L$12,2,FALSE)</f>
        <v>B♭</v>
      </c>
      <c r="W21" s="18" t="str">
        <f>VLOOKUP(W20,Note!$K$1:$L$12,2,FALSE)</f>
        <v>G</v>
      </c>
      <c r="X21" s="41" t="str">
        <f>VLOOKUP(X20,Note!$K$1:$L$12,2,FALSE)</f>
        <v>E</v>
      </c>
      <c r="Y21" s="42" t="str">
        <f>VLOOKUP(Y20,Note!$K$1:$L$12,2,FALSE)</f>
        <v>B</v>
      </c>
      <c r="Z21" s="18" t="str">
        <f>VLOOKUP(Z20,Note!$K$1:$L$12,2,FALSE)</f>
        <v>F#／G♭</v>
      </c>
      <c r="AA21" s="18" t="str">
        <f>VLOOKUP(AA20,Note!$K$1:$L$12,2,FALSE)</f>
        <v>D</v>
      </c>
      <c r="AB21" s="18" t="str">
        <f>VLOOKUP(AB20,Note!$K$1:$L$12,2,FALSE)</f>
        <v>E♭／D#</v>
      </c>
      <c r="AC21" s="18" t="str">
        <f>VLOOKUP(AC20,Note!$K$1:$L$12,2,FALSE)</f>
        <v>F</v>
      </c>
      <c r="AD21" s="18" t="str">
        <f>VLOOKUP(AD20,Note!$K$1:$L$12,2,FALSE)</f>
        <v>A♭／G#</v>
      </c>
      <c r="AE21" s="18" t="str">
        <f>VLOOKUP(AE20,Note!$K$1:$L$12,2,FALSE)</f>
        <v>F#／G♭</v>
      </c>
      <c r="AF21" s="18" t="str">
        <f>VLOOKUP(AF20,Note!$K$1:$L$12,2,FALSE)</f>
        <v>F</v>
      </c>
      <c r="AG21" s="18" t="str">
        <f>VLOOKUP(AG20,Note!$K$1:$L$12,2,FALSE)</f>
        <v>C</v>
      </c>
      <c r="AH21" s="18" t="str">
        <f>VLOOKUP(AH20,Note!$K$1:$L$12,2,FALSE)</f>
        <v>A</v>
      </c>
      <c r="AI21" s="18" t="str">
        <f>VLOOKUP(AI20,Note!$K$1:$L$12,2,FALSE)</f>
        <v>C</v>
      </c>
      <c r="AJ21" s="41" t="str">
        <f>VLOOKUP(AJ20,Note!$K$1:$L$12,2,FALSE)</f>
        <v>D</v>
      </c>
    </row>
    <row r="22" ht="28.5" customHeight="1" spans="2:36">
      <c r="B22" s="87"/>
      <c r="C22" s="54" t="s">
        <v>14</v>
      </c>
      <c r="D22" s="67" t="s">
        <v>13</v>
      </c>
      <c r="E22" s="18" t="s">
        <v>15</v>
      </c>
      <c r="F22" s="66" t="s">
        <v>15</v>
      </c>
      <c r="G22" s="88" t="s">
        <v>13</v>
      </c>
      <c r="H22" s="67" t="s">
        <v>13</v>
      </c>
      <c r="I22" s="18" t="s">
        <v>13</v>
      </c>
      <c r="J22" s="66" t="s">
        <v>13</v>
      </c>
      <c r="K22" s="67" t="s">
        <v>13</v>
      </c>
      <c r="L22" s="18" t="s">
        <v>14</v>
      </c>
      <c r="M22" s="66" t="s">
        <v>14</v>
      </c>
      <c r="N22" s="18" t="s">
        <v>14</v>
      </c>
      <c r="O22" s="54" t="s">
        <v>14</v>
      </c>
      <c r="P22" s="66" t="s">
        <v>14</v>
      </c>
      <c r="Q22" s="67" t="s">
        <v>16</v>
      </c>
      <c r="R22" s="18" t="s">
        <v>16</v>
      </c>
      <c r="S22" s="93" t="s">
        <v>15</v>
      </c>
      <c r="T22" s="18" t="s">
        <v>15</v>
      </c>
      <c r="U22" s="66" t="s">
        <v>15</v>
      </c>
      <c r="V22" s="18" t="s">
        <v>15</v>
      </c>
      <c r="W22" s="67" t="s">
        <v>15</v>
      </c>
      <c r="X22" s="41" t="s">
        <v>15</v>
      </c>
      <c r="Y22" s="17" t="s">
        <v>13</v>
      </c>
      <c r="Z22" s="67" t="s">
        <v>13</v>
      </c>
      <c r="AA22" s="18" t="s">
        <v>13</v>
      </c>
      <c r="AB22" s="18" t="s">
        <v>13</v>
      </c>
      <c r="AC22" s="54" t="s">
        <v>13</v>
      </c>
      <c r="AD22" s="66" t="s">
        <v>14</v>
      </c>
      <c r="AE22" s="66" t="s">
        <v>14</v>
      </c>
      <c r="AF22" s="66" t="s">
        <v>14</v>
      </c>
      <c r="AG22" s="66" t="s">
        <v>14</v>
      </c>
      <c r="AH22" s="66" t="s">
        <v>14</v>
      </c>
      <c r="AI22" s="67" t="s">
        <v>16</v>
      </c>
      <c r="AJ22" s="41" t="s">
        <v>16</v>
      </c>
    </row>
    <row r="23" ht="30" customHeight="1" spans="1:36">
      <c r="A23" s="32" t="str">
        <f>$A$1</f>
        <v>C</v>
      </c>
      <c r="B23" s="56" t="s">
        <v>15</v>
      </c>
      <c r="C23" s="89">
        <v>3</v>
      </c>
      <c r="D23" s="90">
        <v>3</v>
      </c>
      <c r="E23" s="57">
        <v>3</v>
      </c>
      <c r="F23" s="91">
        <v>3</v>
      </c>
      <c r="G23" s="92">
        <v>2</v>
      </c>
      <c r="H23" s="68">
        <v>2</v>
      </c>
      <c r="I23" s="68">
        <v>2</v>
      </c>
      <c r="J23" s="68">
        <v>2</v>
      </c>
      <c r="K23" s="68">
        <v>2</v>
      </c>
      <c r="L23" s="68">
        <v>2</v>
      </c>
      <c r="M23" s="68">
        <v>2</v>
      </c>
      <c r="N23" s="68">
        <v>2</v>
      </c>
      <c r="O23" s="68">
        <v>2</v>
      </c>
      <c r="P23" s="68">
        <v>2</v>
      </c>
      <c r="Q23" s="68">
        <v>2</v>
      </c>
      <c r="R23" s="68">
        <v>2</v>
      </c>
      <c r="S23" s="68">
        <v>2</v>
      </c>
      <c r="T23" s="68">
        <v>2</v>
      </c>
      <c r="U23" s="68">
        <v>2</v>
      </c>
      <c r="V23" s="68">
        <v>2</v>
      </c>
      <c r="W23" s="68">
        <v>2</v>
      </c>
      <c r="X23" s="69">
        <v>2</v>
      </c>
      <c r="Y23" s="94">
        <v>1</v>
      </c>
      <c r="Z23" s="76">
        <v>1</v>
      </c>
      <c r="AA23" s="76">
        <v>1</v>
      </c>
      <c r="AB23" s="76">
        <v>1</v>
      </c>
      <c r="AC23" s="76">
        <v>1</v>
      </c>
      <c r="AD23" s="76">
        <v>1</v>
      </c>
      <c r="AE23" s="76">
        <v>1</v>
      </c>
      <c r="AF23" s="76">
        <v>1</v>
      </c>
      <c r="AG23" s="76">
        <v>1</v>
      </c>
      <c r="AH23" s="76">
        <v>1</v>
      </c>
      <c r="AI23" s="76">
        <v>1</v>
      </c>
      <c r="AJ23" s="95">
        <v>1</v>
      </c>
    </row>
    <row r="24" ht="30" customHeight="1" spans="1:36">
      <c r="A24" s="61"/>
      <c r="B24" s="4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</row>
    <row r="25" ht="20.25"/>
    <row r="26" hidden="1" spans="3:40">
      <c r="C26">
        <v>1</v>
      </c>
      <c r="D26">
        <v>3</v>
      </c>
      <c r="E26">
        <v>7</v>
      </c>
      <c r="F26">
        <v>1</v>
      </c>
      <c r="G26">
        <v>9</v>
      </c>
      <c r="H26">
        <v>11</v>
      </c>
      <c r="I26">
        <v>3</v>
      </c>
      <c r="J26">
        <v>5</v>
      </c>
      <c r="K26">
        <v>4</v>
      </c>
      <c r="L26">
        <v>10</v>
      </c>
      <c r="M26">
        <v>2</v>
      </c>
      <c r="N26">
        <v>8</v>
      </c>
      <c r="O26">
        <v>6</v>
      </c>
      <c r="P26">
        <v>0</v>
      </c>
      <c r="Q26">
        <v>11</v>
      </c>
      <c r="R26">
        <v>1</v>
      </c>
      <c r="S26">
        <v>5</v>
      </c>
      <c r="T26">
        <v>7</v>
      </c>
      <c r="U26">
        <v>3</v>
      </c>
      <c r="V26">
        <v>9</v>
      </c>
      <c r="W26">
        <v>4</v>
      </c>
      <c r="X26">
        <v>10</v>
      </c>
      <c r="Y26">
        <v>0</v>
      </c>
      <c r="Z26">
        <v>6</v>
      </c>
      <c r="AA26">
        <v>2</v>
      </c>
      <c r="AB26">
        <v>8</v>
      </c>
      <c r="AC26">
        <v>1</v>
      </c>
      <c r="AD26">
        <v>11</v>
      </c>
      <c r="AE26">
        <v>7</v>
      </c>
      <c r="AF26">
        <v>5</v>
      </c>
      <c r="AG26">
        <v>9</v>
      </c>
      <c r="AH26">
        <v>3</v>
      </c>
      <c r="AI26">
        <v>8</v>
      </c>
      <c r="AJ26">
        <v>2</v>
      </c>
      <c r="AK26">
        <v>10</v>
      </c>
      <c r="AL26">
        <v>4</v>
      </c>
      <c r="AM26">
        <v>0</v>
      </c>
      <c r="AN26">
        <v>6</v>
      </c>
    </row>
    <row r="27" ht="20.25" hidden="1" spans="3:40">
      <c r="C27">
        <f t="shared" ref="C27:AN27" si="4">MOD($A$3+C$26,12)</f>
        <v>1</v>
      </c>
      <c r="D27">
        <f t="shared" si="4"/>
        <v>3</v>
      </c>
      <c r="E27">
        <f t="shared" si="4"/>
        <v>7</v>
      </c>
      <c r="F27">
        <f t="shared" si="4"/>
        <v>1</v>
      </c>
      <c r="G27">
        <f t="shared" si="4"/>
        <v>9</v>
      </c>
      <c r="H27">
        <f t="shared" si="4"/>
        <v>11</v>
      </c>
      <c r="I27">
        <f t="shared" si="4"/>
        <v>3</v>
      </c>
      <c r="J27">
        <f t="shared" si="4"/>
        <v>5</v>
      </c>
      <c r="K27">
        <f t="shared" si="4"/>
        <v>4</v>
      </c>
      <c r="L27">
        <f t="shared" si="4"/>
        <v>10</v>
      </c>
      <c r="M27">
        <f t="shared" si="4"/>
        <v>2</v>
      </c>
      <c r="N27">
        <f t="shared" si="4"/>
        <v>8</v>
      </c>
      <c r="O27">
        <f t="shared" si="4"/>
        <v>6</v>
      </c>
      <c r="P27">
        <f t="shared" si="4"/>
        <v>0</v>
      </c>
      <c r="Q27">
        <f t="shared" si="4"/>
        <v>11</v>
      </c>
      <c r="R27">
        <f t="shared" si="4"/>
        <v>1</v>
      </c>
      <c r="S27">
        <f t="shared" si="4"/>
        <v>5</v>
      </c>
      <c r="T27">
        <f t="shared" si="4"/>
        <v>7</v>
      </c>
      <c r="U27">
        <f t="shared" si="4"/>
        <v>3</v>
      </c>
      <c r="V27">
        <f t="shared" si="4"/>
        <v>9</v>
      </c>
      <c r="W27">
        <f t="shared" si="4"/>
        <v>4</v>
      </c>
      <c r="X27">
        <f t="shared" si="4"/>
        <v>10</v>
      </c>
      <c r="Y27">
        <f t="shared" si="4"/>
        <v>0</v>
      </c>
      <c r="Z27">
        <f t="shared" si="4"/>
        <v>6</v>
      </c>
      <c r="AA27">
        <f t="shared" si="4"/>
        <v>2</v>
      </c>
      <c r="AB27">
        <f t="shared" si="4"/>
        <v>8</v>
      </c>
      <c r="AC27">
        <f t="shared" si="4"/>
        <v>1</v>
      </c>
      <c r="AD27">
        <f t="shared" si="4"/>
        <v>11</v>
      </c>
      <c r="AE27">
        <f t="shared" si="4"/>
        <v>7</v>
      </c>
      <c r="AF27">
        <f t="shared" si="4"/>
        <v>5</v>
      </c>
      <c r="AG27">
        <f t="shared" si="4"/>
        <v>9</v>
      </c>
      <c r="AH27">
        <f t="shared" si="4"/>
        <v>3</v>
      </c>
      <c r="AI27">
        <f t="shared" si="4"/>
        <v>8</v>
      </c>
      <c r="AJ27">
        <f t="shared" si="4"/>
        <v>2</v>
      </c>
      <c r="AK27">
        <f t="shared" si="4"/>
        <v>10</v>
      </c>
      <c r="AL27">
        <f t="shared" si="4"/>
        <v>4</v>
      </c>
      <c r="AM27">
        <f t="shared" si="4"/>
        <v>0</v>
      </c>
      <c r="AN27">
        <f t="shared" si="4"/>
        <v>6</v>
      </c>
    </row>
    <row r="28" ht="58.5" customHeight="1" spans="3:40">
      <c r="C28" s="17" t="str">
        <f>VLOOKUP(C27,Note!$K$1:$L$12,2,FALSE)</f>
        <v>C#／D♭</v>
      </c>
      <c r="D28" s="41" t="str">
        <f>VLOOKUP(D27,Note!$K$1:$L$12,2,FALSE)</f>
        <v>E♭／D#</v>
      </c>
      <c r="E28" s="42" t="str">
        <f>VLOOKUP(E27,Note!$K$1:$L$12,2,FALSE)</f>
        <v>G</v>
      </c>
      <c r="F28" s="18" t="str">
        <f>VLOOKUP(F27,Note!$K$1:$L$12,2,FALSE)</f>
        <v>C#／D♭</v>
      </c>
      <c r="G28" s="18" t="str">
        <f>VLOOKUP(G27,Note!$K$1:$L$12,2,FALSE)</f>
        <v>A</v>
      </c>
      <c r="H28" s="18" t="str">
        <f>VLOOKUP(H27,Note!$K$1:$L$12,2,FALSE)</f>
        <v>B</v>
      </c>
      <c r="I28" s="18" t="str">
        <f>VLOOKUP(I27,Note!$K$1:$L$12,2,FALSE)</f>
        <v>E♭／D#</v>
      </c>
      <c r="J28" s="18" t="str">
        <f>VLOOKUP(J27,Note!$K$1:$L$12,2,FALSE)</f>
        <v>F</v>
      </c>
      <c r="K28" s="18" t="str">
        <f>VLOOKUP(K27,Note!$K$1:$L$12,2,FALSE)</f>
        <v>E</v>
      </c>
      <c r="L28" s="18" t="str">
        <f>VLOOKUP(L27,Note!$K$1:$L$12,2,FALSE)</f>
        <v>B♭</v>
      </c>
      <c r="M28" s="18" t="str">
        <f>VLOOKUP(M27,Note!$K$1:$L$12,2,FALSE)</f>
        <v>D</v>
      </c>
      <c r="N28" s="18" t="str">
        <f>VLOOKUP(N27,Note!$K$1:$L$12,2,FALSE)</f>
        <v>A♭／G#</v>
      </c>
      <c r="O28" s="18" t="str">
        <f>VLOOKUP(O27,Note!$K$1:$L$12,2,FALSE)</f>
        <v>F#／G♭</v>
      </c>
      <c r="P28" s="18" t="str">
        <f>VLOOKUP(P27,Note!$K$1:$L$12,2,FALSE)</f>
        <v>C</v>
      </c>
      <c r="Q28" s="18" t="str">
        <f>VLOOKUP(Q27,Note!$K$1:$L$12,2,FALSE)</f>
        <v>B</v>
      </c>
      <c r="R28" s="18" t="str">
        <f>VLOOKUP(R27,Note!$K$1:$L$12,2,FALSE)</f>
        <v>C#／D♭</v>
      </c>
      <c r="S28" s="18" t="str">
        <f>VLOOKUP(S27,Note!$K$1:$L$12,2,FALSE)</f>
        <v>F</v>
      </c>
      <c r="T28" s="18" t="str">
        <f>VLOOKUP(T27,Note!$K$1:$L$12,2,FALSE)</f>
        <v>G</v>
      </c>
      <c r="U28" s="18" t="str">
        <f>VLOOKUP(U27,Note!$K$1:$L$12,2,FALSE)</f>
        <v>E♭／D#</v>
      </c>
      <c r="V28" s="28" t="str">
        <f>VLOOKUP(V27,Note!$K$1:$L$12,2,FALSE)</f>
        <v>A</v>
      </c>
      <c r="W28" s="17" t="str">
        <f>VLOOKUP(W27,Note!$K$1:$L$12,2,FALSE)</f>
        <v>E</v>
      </c>
      <c r="X28" s="18" t="str">
        <f>VLOOKUP(X27,Note!$K$1:$L$12,2,FALSE)</f>
        <v>B♭</v>
      </c>
      <c r="Y28" s="18" t="str">
        <f>VLOOKUP(Y27,Note!$K$1:$L$12,2,FALSE)</f>
        <v>C</v>
      </c>
      <c r="Z28" s="18" t="str">
        <f>VLOOKUP(Z27,Note!$K$1:$L$12,2,FALSE)</f>
        <v>F#／G♭</v>
      </c>
      <c r="AA28" s="18" t="str">
        <f>VLOOKUP(AA27,Note!$K$1:$L$12,2,FALSE)</f>
        <v>D</v>
      </c>
      <c r="AB28" s="18" t="str">
        <f>VLOOKUP(AB27,Note!$K$1:$L$12,2,FALSE)</f>
        <v>A♭／G#</v>
      </c>
      <c r="AC28" s="18" t="str">
        <f>VLOOKUP(AC27,Note!$K$1:$L$12,2,FALSE)</f>
        <v>C#／D♭</v>
      </c>
      <c r="AD28" s="18" t="str">
        <f>VLOOKUP(AD27,Note!$K$1:$L$12,2,FALSE)</f>
        <v>B</v>
      </c>
      <c r="AE28" s="18" t="str">
        <f>VLOOKUP(AE27,Note!$K$1:$L$12,2,FALSE)</f>
        <v>G</v>
      </c>
      <c r="AF28" s="18" t="str">
        <f>VLOOKUP(AF27,Note!$K$1:$L$12,2,FALSE)</f>
        <v>F</v>
      </c>
      <c r="AG28" s="18" t="str">
        <f>VLOOKUP(AG27,Note!$K$1:$L$12,2,FALSE)</f>
        <v>A</v>
      </c>
      <c r="AH28" s="18" t="str">
        <f>VLOOKUP(AH27,Note!$K$1:$L$12,2,FALSE)</f>
        <v>E♭／D#</v>
      </c>
      <c r="AI28" s="18" t="str">
        <f>VLOOKUP(AI27,Note!$K$1:$L$12,2,FALSE)</f>
        <v>A♭／G#</v>
      </c>
      <c r="AJ28" s="18" t="str">
        <f>VLOOKUP(AJ27,Note!$K$1:$L$12,2,FALSE)</f>
        <v>D</v>
      </c>
      <c r="AK28" s="18" t="str">
        <f>VLOOKUP(AK27,Note!$K$1:$L$12,2,FALSE)</f>
        <v>B♭</v>
      </c>
      <c r="AL28" s="18" t="str">
        <f>VLOOKUP(AL27,Note!$K$1:$L$12,2,FALSE)</f>
        <v>E</v>
      </c>
      <c r="AM28" s="18" t="str">
        <f>VLOOKUP(AM27,Note!$K$1:$L$12,2,FALSE)</f>
        <v>C</v>
      </c>
      <c r="AN28" s="41" t="str">
        <f>VLOOKUP(AN27,Note!$K$1:$L$12,2,FALSE)</f>
        <v>F#／G♭</v>
      </c>
    </row>
    <row r="29" ht="29.25" customHeight="1" spans="3:40">
      <c r="C29" s="88" t="s">
        <v>16</v>
      </c>
      <c r="D29" s="81" t="s">
        <v>16</v>
      </c>
      <c r="E29" s="54" t="s">
        <v>13</v>
      </c>
      <c r="F29" s="66" t="s">
        <v>13</v>
      </c>
      <c r="G29" s="66" t="s">
        <v>13</v>
      </c>
      <c r="H29" s="93" t="s">
        <v>13</v>
      </c>
      <c r="I29" s="18" t="s">
        <v>13</v>
      </c>
      <c r="J29" s="18" t="s">
        <v>13</v>
      </c>
      <c r="K29" s="18" t="s">
        <v>14</v>
      </c>
      <c r="L29" s="54" t="s">
        <v>14</v>
      </c>
      <c r="M29" s="93" t="s">
        <v>14</v>
      </c>
      <c r="N29" s="18" t="s">
        <v>14</v>
      </c>
      <c r="O29" s="66" t="s">
        <v>14</v>
      </c>
      <c r="P29" s="18" t="s">
        <v>14</v>
      </c>
      <c r="Q29" s="54" t="s">
        <v>15</v>
      </c>
      <c r="R29" s="67" t="s">
        <v>15</v>
      </c>
      <c r="S29" s="18" t="s">
        <v>15</v>
      </c>
      <c r="T29" s="18" t="s">
        <v>15</v>
      </c>
      <c r="U29" s="54" t="s">
        <v>15</v>
      </c>
      <c r="V29" s="71" t="s">
        <v>15</v>
      </c>
      <c r="W29" s="66" t="s">
        <v>13</v>
      </c>
      <c r="X29" s="66" t="s">
        <v>13</v>
      </c>
      <c r="Y29" s="67" t="s">
        <v>13</v>
      </c>
      <c r="Z29" s="28" t="s">
        <v>13</v>
      </c>
      <c r="AA29" s="28" t="s">
        <v>13</v>
      </c>
      <c r="AB29" s="18" t="s">
        <v>13</v>
      </c>
      <c r="AC29" s="54" t="s">
        <v>14</v>
      </c>
      <c r="AD29" s="67" t="s">
        <v>14</v>
      </c>
      <c r="AE29" s="18" t="s">
        <v>14</v>
      </c>
      <c r="AF29" s="18" t="s">
        <v>14</v>
      </c>
      <c r="AG29" s="54" t="s">
        <v>14</v>
      </c>
      <c r="AH29" s="18" t="s">
        <v>14</v>
      </c>
      <c r="AI29" s="18" t="s">
        <v>15</v>
      </c>
      <c r="AJ29" s="54" t="s">
        <v>15</v>
      </c>
      <c r="AK29" s="18" t="s">
        <v>15</v>
      </c>
      <c r="AL29" s="54" t="s">
        <v>15</v>
      </c>
      <c r="AM29" s="66" t="s">
        <v>15</v>
      </c>
      <c r="AN29" s="47" t="s">
        <v>15</v>
      </c>
    </row>
    <row r="30" ht="30" customHeight="1" spans="1:40">
      <c r="A30" s="32" t="str">
        <f>$A$1</f>
        <v>C</v>
      </c>
      <c r="B30" s="56" t="s">
        <v>16</v>
      </c>
      <c r="C30" s="90">
        <v>3</v>
      </c>
      <c r="D30" s="82">
        <v>3</v>
      </c>
      <c r="E30" s="60">
        <v>2</v>
      </c>
      <c r="F30" s="68">
        <v>2</v>
      </c>
      <c r="G30" s="68">
        <v>2</v>
      </c>
      <c r="H30" s="68">
        <v>2</v>
      </c>
      <c r="I30" s="68">
        <v>2</v>
      </c>
      <c r="J30" s="68">
        <v>2</v>
      </c>
      <c r="K30" s="68">
        <v>2</v>
      </c>
      <c r="L30" s="68">
        <v>2</v>
      </c>
      <c r="M30" s="68">
        <v>2</v>
      </c>
      <c r="N30" s="68">
        <v>2</v>
      </c>
      <c r="O30" s="68">
        <v>2</v>
      </c>
      <c r="P30" s="68">
        <v>2</v>
      </c>
      <c r="Q30" s="68">
        <v>2</v>
      </c>
      <c r="R30" s="68">
        <v>2</v>
      </c>
      <c r="S30" s="68">
        <v>2</v>
      </c>
      <c r="T30" s="68">
        <v>2</v>
      </c>
      <c r="U30" s="68">
        <v>2</v>
      </c>
      <c r="V30" s="69">
        <v>2</v>
      </c>
      <c r="W30" s="94">
        <v>1</v>
      </c>
      <c r="X30" s="76">
        <v>1</v>
      </c>
      <c r="Y30" s="76">
        <v>1</v>
      </c>
      <c r="Z30" s="76">
        <v>1</v>
      </c>
      <c r="AA30" s="76">
        <v>1</v>
      </c>
      <c r="AB30" s="76">
        <v>1</v>
      </c>
      <c r="AC30" s="76">
        <v>1</v>
      </c>
      <c r="AD30" s="76">
        <v>1</v>
      </c>
      <c r="AE30" s="76">
        <v>1</v>
      </c>
      <c r="AF30" s="76">
        <v>1</v>
      </c>
      <c r="AG30" s="76">
        <v>1</v>
      </c>
      <c r="AH30" s="76">
        <v>1</v>
      </c>
      <c r="AI30" s="76">
        <v>1</v>
      </c>
      <c r="AJ30" s="76">
        <v>1</v>
      </c>
      <c r="AK30" s="76">
        <v>1</v>
      </c>
      <c r="AL30" s="76">
        <v>1</v>
      </c>
      <c r="AM30" s="76">
        <v>1</v>
      </c>
      <c r="AN30" s="95">
        <v>1</v>
      </c>
    </row>
  </sheetData>
  <mergeCells count="1">
    <mergeCell ref="A1:B2"/>
  </mergeCells>
  <dataValidations count="1">
    <dataValidation type="list" allowBlank="1" showInputMessage="1" showErrorMessage="1" sqref="A1:A2 B1:B3">
      <formula1>Note!$I$1:$I$17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35"/>
  <sheetViews>
    <sheetView zoomScale="85" zoomScaleNormal="85" workbookViewId="0">
      <selection activeCell="A28" sqref="A28:A31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222132140322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427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VLOOKUP(まとめ3!$A$1&amp;"m7♭5",Chords!$A$2:$D$188,2,FALSE)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VLOOKUP(まとめ3!$A$1&amp;"m7♭5",Chords!$A$2:$D$188,3,FALSE)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VLOOKUP(まとめ3!$A$1&amp;"m7♭5",Chords!$A$2:$D$188,4,FALSE)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2</v>
      </c>
      <c r="H8">
        <f>SUM(G4:G7,H4:H7,I4:I7)</f>
        <v>2</v>
      </c>
      <c r="L8">
        <f>SUM(K4:K7,L4:L7,M4:M7)</f>
        <v>2</v>
      </c>
      <c r="P8">
        <f>SUM(O4:O7,P4:P7,Q4:Q7)</f>
        <v>1</v>
      </c>
      <c r="T8">
        <f>SUM(S4:S7,T4:T7,U4:U7)</f>
        <v>3</v>
      </c>
      <c r="X8">
        <f>SUM(W4:W7,X4:X7,Y4:Y7)</f>
        <v>2</v>
      </c>
      <c r="AB8">
        <f>SUM(AA4:AA7,AB4:AB7,AC4:AC7)</f>
        <v>1</v>
      </c>
      <c r="AF8">
        <f>SUM(AE4:AE7,AF4:AF7,AG4:AG7)</f>
        <v>4</v>
      </c>
      <c r="AJ8">
        <f>SUM(AI4:AI7,AJ4:AJ7,AK4:AK7)</f>
        <v>0</v>
      </c>
      <c r="AN8">
        <f>SUM(AM4:AM7,AN4:AN7,AO4:AO7)</f>
        <v>3</v>
      </c>
      <c r="AR8">
        <f>SUM(AQ4:AQ7,AR4:AR7,AS4:AS7)</f>
        <v>2</v>
      </c>
      <c r="AV8">
        <f>SUM(AU4:AU7,AV4:AV7,AW4:AW7)</f>
        <v>2</v>
      </c>
    </row>
    <row r="9" spans="1:49">
      <c r="A9" s="1" t="str">
        <f>D16&amp;H16&amp;L16&amp;P16&amp;T16&amp;X16&amp;AB16&amp;AF16&amp;AJ16&amp;AN16&amp;AR16&amp;AV16</f>
        <v>123041222223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428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VLOOKUP(まとめ3!$A$1&amp;"m7♭5",Chords!$A$2:$D$188,2,FALSE)</f>
        <v>E♭</v>
      </c>
      <c r="B13">
        <f>VLOOKUP(A13,Note!$A$1:$B$26,2,FALSE)</f>
        <v>3</v>
      </c>
      <c r="C13" s="3">
        <f>VLOOKUP(ABS(B13-C11),Note!$E$1:$F$25,2,FALSE)</f>
        <v>0</v>
      </c>
      <c r="D13" s="3">
        <f>VLOOKUP(ABS(B13-D11),Note!$E$1:$F$25,2,FALSE)</f>
        <v>0</v>
      </c>
      <c r="E13" s="3">
        <f>VLOOKUP(ABS(B13-E11),Note!$E$1:$F$25,2,FALSE)</f>
        <v>0</v>
      </c>
      <c r="F13">
        <f t="shared" si="11"/>
        <v>3</v>
      </c>
      <c r="G13" s="3">
        <f>VLOOKUP(ABS(F13-G11),Note!$E$1:$F$25,2,FALSE)</f>
        <v>0</v>
      </c>
      <c r="H13" s="3">
        <f>VLOOKUP(ABS(F13-H11),Note!$E$1:$F$25,2,FALSE)</f>
        <v>1</v>
      </c>
      <c r="I13" s="3">
        <f>VLOOKUP(ABS(F13-I11),Note!$E$1:$F$25,2,FALSE)</f>
        <v>0</v>
      </c>
      <c r="J13">
        <f t="shared" si="12"/>
        <v>3</v>
      </c>
      <c r="K13" s="3">
        <f>VLOOKUP(ABS(J13-K11),Note!$E$1:$F$25,2,FALSE)</f>
        <v>1</v>
      </c>
      <c r="L13" s="3">
        <f>VLOOKUP(ABS(J13-L11),Note!$E$1:$F$25,2,FALSE)</f>
        <v>0</v>
      </c>
      <c r="M13" s="3">
        <f>VLOOKUP(ABS(J13-M11),Note!$E$1:$F$25,2,FALSE)</f>
        <v>0</v>
      </c>
      <c r="N13">
        <f t="shared" si="13"/>
        <v>3</v>
      </c>
      <c r="O13" s="3">
        <f>VLOOKUP(ABS(N13-O11),Note!$E$1:$F$25,2,FALSE)</f>
        <v>0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3</v>
      </c>
      <c r="S13" s="3">
        <f>VLOOKUP(ABS(R13-S11),Note!$E$1:$F$25,2,FALSE)</f>
        <v>1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3</v>
      </c>
      <c r="W13" s="3">
        <f>VLOOKUP(ABS(V13-W11),Note!$E$1:$F$25,2,FALSE)</f>
        <v>0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3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3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1</v>
      </c>
      <c r="AH13">
        <f t="shared" si="18"/>
        <v>3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0</v>
      </c>
      <c r="AL13">
        <f t="shared" si="19"/>
        <v>3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1</v>
      </c>
      <c r="AP13">
        <f t="shared" si="20"/>
        <v>3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0</v>
      </c>
      <c r="AT13">
        <f t="shared" si="21"/>
        <v>3</v>
      </c>
      <c r="AU13" s="3">
        <f>VLOOKUP(ABS(AT13-AU11),Note!$E$1:$F$25,2,FALSE)</f>
        <v>0</v>
      </c>
      <c r="AV13" s="3">
        <f>VLOOKUP(ABS(AT13-AV11),Note!$E$1:$F$25,2,FALSE)</f>
        <v>1</v>
      </c>
      <c r="AW13" s="3">
        <f>VLOOKUP(ABS(AT13-AW11),Note!$E$1:$F$25,2,FALSE)</f>
        <v>0</v>
      </c>
    </row>
    <row r="14" spans="1:49">
      <c r="A14" t="str">
        <f>VLOOKUP(まとめ3!$A$1&amp;"m7♭5",Chords!$A$2:$D$188,3,FALSE)</f>
        <v>G♭</v>
      </c>
      <c r="B14">
        <f>VLOOKUP(A14,Note!$A$1:$B$26,2,FALSE)</f>
        <v>6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1</v>
      </c>
      <c r="F14">
        <f t="shared" si="11"/>
        <v>6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0</v>
      </c>
      <c r="J14">
        <f t="shared" si="12"/>
        <v>6</v>
      </c>
      <c r="K14" s="3">
        <f>VLOOKUP(ABS(J14-K11),Note!$E$1:$F$25,2,FALSE)</f>
        <v>0</v>
      </c>
      <c r="L14" s="3">
        <f>VLOOKUP(ABS(J14-L11),Note!$E$1:$F$25,2,FALSE)</f>
        <v>1</v>
      </c>
      <c r="M14" s="3">
        <f>VLOOKUP(ABS(J14-M11),Note!$E$1:$F$25,2,FALSE)</f>
        <v>0</v>
      </c>
      <c r="N14">
        <f t="shared" si="13"/>
        <v>6</v>
      </c>
      <c r="O14" s="3">
        <f>VLOOKUP(ABS(N14-O11),Note!$E$1:$F$25,2,FALSE)</f>
        <v>0</v>
      </c>
      <c r="P14" s="3">
        <f>VLOOKUP(ABS(N14-P11),Note!$E$1:$F$25,2,FALSE)</f>
        <v>0</v>
      </c>
      <c r="Q14" s="3">
        <f>VLOOKUP(ABS(N14-Q11),Note!$E$1:$F$25,2,FALSE)</f>
        <v>0</v>
      </c>
      <c r="R14">
        <f t="shared" si="14"/>
        <v>6</v>
      </c>
      <c r="S14" s="3">
        <f>VLOOKUP(ABS(R14-S11),Note!$E$1:$F$25,2,FALSE)</f>
        <v>0</v>
      </c>
      <c r="T14" s="3">
        <f>VLOOKUP(ABS(R14-T11),Note!$E$1:$F$25,2,FALSE)</f>
        <v>1</v>
      </c>
      <c r="U14" s="3">
        <f>VLOOKUP(ABS(R14-U11),Note!$E$1:$F$25,2,FALSE)</f>
        <v>0</v>
      </c>
      <c r="V14">
        <f t="shared" si="15"/>
        <v>6</v>
      </c>
      <c r="W14" s="3">
        <f>VLOOKUP(ABS(V14-W11),Note!$E$1:$F$25,2,FALSE)</f>
        <v>1</v>
      </c>
      <c r="X14" s="3">
        <f>VLOOKUP(ABS(V14-X11),Note!$E$1:$F$25,2,FALSE)</f>
        <v>0</v>
      </c>
      <c r="Y14" s="3">
        <f>VLOOKUP(ABS(V14-Y11),Note!$E$1:$F$25,2,FALSE)</f>
        <v>0</v>
      </c>
      <c r="Z14">
        <f t="shared" si="16"/>
        <v>6</v>
      </c>
      <c r="AA14" s="3">
        <f>VLOOKUP(ABS(Z14-AA11),Note!$E$1:$F$25,2,FALSE)</f>
        <v>0</v>
      </c>
      <c r="AB14" s="3">
        <f>VLOOKUP(ABS(Z14-AB11),Note!$E$1:$F$25,2,FALSE)</f>
        <v>0</v>
      </c>
      <c r="AC14" s="3">
        <f>VLOOKUP(ABS(Z14-AC11),Note!$E$1:$F$25,2,FALSE)</f>
        <v>0</v>
      </c>
      <c r="AD14">
        <f t="shared" si="17"/>
        <v>6</v>
      </c>
      <c r="AE14" s="3">
        <f>VLOOKUP(ABS(AD14-AE11),Note!$E$1:$F$25,2,FALSE)</f>
        <v>1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6</v>
      </c>
      <c r="AI14" s="3">
        <f>VLOOKUP(ABS(AH14-AI11),Note!$E$1:$F$25,2,FALSE)</f>
        <v>0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6</v>
      </c>
      <c r="AM14" s="3">
        <f>VLOOKUP(ABS(AL14-AM11),Note!$E$1:$F$25,2,FALSE)</f>
        <v>0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6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1</v>
      </c>
      <c r="AT14">
        <f t="shared" si="21"/>
        <v>6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0</v>
      </c>
    </row>
    <row r="15" spans="1:49">
      <c r="A15" t="str">
        <f>VLOOKUP(まとめ3!$A$1&amp;"m7♭5",Chords!$A$2:$D$188,4,FALSE)</f>
        <v>B♭</v>
      </c>
      <c r="B15">
        <f>VLOOKUP(A15,Note!$A$1:$B$26,2,FALSE)</f>
        <v>10</v>
      </c>
      <c r="C15" s="3">
        <f>VLOOKUP(ABS(B15-C11),Note!$E$1:$F$25,2,FALSE)</f>
        <v>0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10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0</v>
      </c>
      <c r="J15">
        <f t="shared" si="12"/>
        <v>10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1</v>
      </c>
      <c r="N15">
        <f t="shared" si="13"/>
        <v>10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0</v>
      </c>
      <c r="R15">
        <f t="shared" si="14"/>
        <v>10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1</v>
      </c>
      <c r="V15">
        <f t="shared" si="15"/>
        <v>10</v>
      </c>
      <c r="W15" s="3">
        <f>VLOOKUP(ABS(V15-W11),Note!$E$1:$F$25,2,FALSE)</f>
        <v>0</v>
      </c>
      <c r="X15" s="3">
        <f>VLOOKUP(ABS(V15-X11),Note!$E$1:$F$25,2,FALSE)</f>
        <v>0</v>
      </c>
      <c r="Y15" s="3">
        <f>VLOOKUP(ABS(V15-Y11),Note!$E$1:$F$25,2,FALSE)</f>
        <v>0</v>
      </c>
      <c r="Z15">
        <f t="shared" si="16"/>
        <v>10</v>
      </c>
      <c r="AA15" s="3">
        <f>VLOOKUP(ABS(Z15-AA11),Note!$E$1:$F$25,2,FALSE)</f>
        <v>0</v>
      </c>
      <c r="AB15" s="3">
        <f>VLOOKUP(ABS(Z15-AB11),Note!$E$1:$F$25,2,FALSE)</f>
        <v>1</v>
      </c>
      <c r="AC15" s="3">
        <f>VLOOKUP(ABS(Z15-AC11),Note!$E$1:$F$25,2,FALSE)</f>
        <v>0</v>
      </c>
      <c r="AD15">
        <f t="shared" si="17"/>
        <v>10</v>
      </c>
      <c r="AE15" s="3">
        <f>VLOOKUP(ABS(AD15-AE11),Note!$E$1:$F$25,2,FALSE)</f>
        <v>0</v>
      </c>
      <c r="AF15" s="3">
        <f>VLOOKUP(ABS(AD15-AF11),Note!$E$1:$F$25,2,FALSE)</f>
        <v>0</v>
      </c>
      <c r="AG15" s="3">
        <f>VLOOKUP(ABS(AD15-AG11),Note!$E$1:$F$25,2,FALSE)</f>
        <v>0</v>
      </c>
      <c r="AH15">
        <f t="shared" si="18"/>
        <v>10</v>
      </c>
      <c r="AI15" s="3">
        <f>VLOOKUP(ABS(AH15-AI11),Note!$E$1:$F$25,2,FALSE)</f>
        <v>0</v>
      </c>
      <c r="AJ15" s="3">
        <f>VLOOKUP(ABS(AH15-AJ11),Note!$E$1:$F$25,2,FALSE)</f>
        <v>1</v>
      </c>
      <c r="AK15" s="3">
        <f>VLOOKUP(ABS(AH15-AK11),Note!$E$1:$F$25,2,FALSE)</f>
        <v>0</v>
      </c>
      <c r="AL15">
        <f t="shared" si="19"/>
        <v>10</v>
      </c>
      <c r="AM15" s="3">
        <f>VLOOKUP(ABS(AL15-AM11),Note!$E$1:$F$25,2,FALSE)</f>
        <v>1</v>
      </c>
      <c r="AN15" s="3">
        <f>VLOOKUP(ABS(AL15-AN11),Note!$E$1:$F$25,2,FALSE)</f>
        <v>0</v>
      </c>
      <c r="AO15" s="3">
        <f>VLOOKUP(ABS(AL15-AO11),Note!$E$1:$F$25,2,FALSE)</f>
        <v>0</v>
      </c>
      <c r="AP15">
        <f t="shared" si="20"/>
        <v>10</v>
      </c>
      <c r="AQ15" s="3">
        <f>VLOOKUP(ABS(AP15-AQ11),Note!$E$1:$F$25,2,FALSE)</f>
        <v>0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10</v>
      </c>
      <c r="AU15" s="3">
        <f>VLOOKUP(ABS(AT15-AU11),Note!$E$1:$F$25,2,FALSE)</f>
        <v>1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1</v>
      </c>
      <c r="H16">
        <f>SUM(G12:G15,H12:H15,I12:I15)</f>
        <v>2</v>
      </c>
      <c r="L16">
        <f>SUM(K12:K15,L12:L15,M12:M15)</f>
        <v>3</v>
      </c>
      <c r="P16">
        <f>SUM(O12:O15,P12:P15,Q12:Q15)</f>
        <v>0</v>
      </c>
      <c r="T16">
        <f>SUM(S12:S15,T12:T15,U12:U15)</f>
        <v>4</v>
      </c>
      <c r="X16">
        <f>SUM(W12:W15,X12:X15,Y12:Y15)</f>
        <v>1</v>
      </c>
      <c r="AB16">
        <f>SUM(AA12:AA15,AB12:AB15,AC12:AC15)</f>
        <v>2</v>
      </c>
      <c r="AF16">
        <f>SUM(AE12:AE15,AF12:AF15,AG12:AG15)</f>
        <v>2</v>
      </c>
      <c r="AJ16">
        <f>SUM(AI12:AI15,AJ12:AJ15,AK12:AK15)</f>
        <v>2</v>
      </c>
      <c r="AN16">
        <f>SUM(AM12:AM15,AN12:AN15,AO12:AO15)</f>
        <v>2</v>
      </c>
      <c r="AR16">
        <f>SUM(AQ12:AQ15,AR12:AR15,AS12:AS15)</f>
        <v>2</v>
      </c>
      <c r="AV16">
        <f>SUM(AU12:AU15,AV12:AV15,AW12:AW15)</f>
        <v>3</v>
      </c>
    </row>
    <row r="17" spans="1:49">
      <c r="A17" s="1" t="str">
        <f>D24&amp;H24&amp;L24&amp;P24&amp;T24&amp;X24&amp;AB24&amp;AF24&amp;AJ24&amp;AN24&amp;AR24&amp;AV24</f>
        <v>032123123124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429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3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2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VLOOKUP(まとめ3!$A$1&amp;"m7♭5",Chords!$A$2:$D$188,2,FALSE)</f>
        <v>E♭</v>
      </c>
      <c r="B21">
        <f>VLOOKUP(A21,Note!$A$1:$B$26,2,FALSE)</f>
        <v>3</v>
      </c>
      <c r="C21" s="3">
        <f>VLOOKUP(ABS(B21-C19),Note!$E$1:$F$25,2,FALSE)</f>
        <v>0</v>
      </c>
      <c r="D21" s="3">
        <f>VLOOKUP(ABS(B21-D19),Note!$E$1:$F$25,2,FALSE)</f>
        <v>0</v>
      </c>
      <c r="E21" s="3">
        <f>VLOOKUP(ABS(B21-E19),Note!$E$1:$F$25,2,FALSE)</f>
        <v>0</v>
      </c>
      <c r="F21">
        <f t="shared" si="22"/>
        <v>3</v>
      </c>
      <c r="G21" s="3">
        <f>VLOOKUP(ABS(F21-G19),Note!$E$1:$F$25,2,FALSE)</f>
        <v>0</v>
      </c>
      <c r="H21" s="3">
        <f>VLOOKUP(ABS(F21-H19),Note!$E$1:$F$25,2,FALSE)</f>
        <v>1</v>
      </c>
      <c r="I21" s="3">
        <f>VLOOKUP(ABS(F21-I19),Note!$E$1:$F$25,2,FALSE)</f>
        <v>0</v>
      </c>
      <c r="J21">
        <f t="shared" si="23"/>
        <v>3</v>
      </c>
      <c r="K21" s="3">
        <f>VLOOKUP(ABS(J21-K19),Note!$E$1:$F$25,2,FALSE)</f>
        <v>1</v>
      </c>
      <c r="L21" s="3">
        <f>VLOOKUP(ABS(J21-L19),Note!$E$1:$F$25,2,FALSE)</f>
        <v>0</v>
      </c>
      <c r="M21" s="3">
        <f>VLOOKUP(ABS(J21-M19),Note!$E$1:$F$25,2,FALSE)</f>
        <v>0</v>
      </c>
      <c r="N21">
        <f t="shared" si="24"/>
        <v>3</v>
      </c>
      <c r="O21" s="3">
        <f>VLOOKUP(ABS(N21-O19),Note!$E$1:$F$25,2,FALSE)</f>
        <v>0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3</v>
      </c>
      <c r="S21" s="3">
        <f>VLOOKUP(ABS(R21-S19),Note!$E$1:$F$25,2,FALSE)</f>
        <v>1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3</v>
      </c>
      <c r="W21" s="3">
        <f>VLOOKUP(ABS(V21-W19),Note!$E$1:$F$25,2,FALSE)</f>
        <v>0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3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3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3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1</v>
      </c>
      <c r="AL21">
        <f t="shared" si="30"/>
        <v>3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0</v>
      </c>
      <c r="AP21">
        <f t="shared" si="31"/>
        <v>3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1</v>
      </c>
      <c r="AT21">
        <f t="shared" si="32"/>
        <v>3</v>
      </c>
      <c r="AU21" s="3">
        <f>VLOOKUP(ABS(AT21-AU19),Note!$E$1:$F$25,2,FALSE)</f>
        <v>0</v>
      </c>
      <c r="AV21" s="3">
        <f>VLOOKUP(ABS(AT21-AV19),Note!$E$1:$F$25,2,FALSE)</f>
        <v>1</v>
      </c>
      <c r="AW21" s="3">
        <f>VLOOKUP(ABS(AT21-AW19),Note!$E$1:$F$25,2,FALSE)</f>
        <v>0</v>
      </c>
    </row>
    <row r="22" spans="1:49">
      <c r="A22" t="str">
        <f>VLOOKUP(まとめ3!$A$1&amp;"m7♭5",Chords!$A$2:$D$188,3,FALSE)</f>
        <v>G♭</v>
      </c>
      <c r="B22">
        <f>VLOOKUP(A22,Note!$A$1:$B$26,2,FALSE)</f>
        <v>6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0</v>
      </c>
      <c r="F22">
        <f t="shared" si="22"/>
        <v>6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1</v>
      </c>
      <c r="J22">
        <f t="shared" si="23"/>
        <v>6</v>
      </c>
      <c r="K22" s="3">
        <f>VLOOKUP(ABS(J22-K19),Note!$E$1:$F$25,2,FALSE)</f>
        <v>0</v>
      </c>
      <c r="L22" s="3">
        <f>VLOOKUP(ABS(J22-L19),Note!$E$1:$F$25,2,FALSE)</f>
        <v>1</v>
      </c>
      <c r="M22" s="3">
        <f>VLOOKUP(ABS(J22-M19),Note!$E$1:$F$25,2,FALSE)</f>
        <v>0</v>
      </c>
      <c r="N22">
        <f t="shared" si="24"/>
        <v>6</v>
      </c>
      <c r="O22" s="3">
        <f>VLOOKUP(ABS(N22-O19),Note!$E$1:$F$25,2,FALSE)</f>
        <v>0</v>
      </c>
      <c r="P22" s="3">
        <f>VLOOKUP(ABS(N22-P19),Note!$E$1:$F$25,2,FALSE)</f>
        <v>0</v>
      </c>
      <c r="Q22" s="3">
        <f>VLOOKUP(ABS(N22-Q19),Note!$E$1:$F$25,2,FALSE)</f>
        <v>0</v>
      </c>
      <c r="R22">
        <f t="shared" si="25"/>
        <v>6</v>
      </c>
      <c r="S22" s="3">
        <f>VLOOKUP(ABS(R22-S19),Note!$E$1:$F$25,2,FALSE)</f>
        <v>0</v>
      </c>
      <c r="T22" s="3">
        <f>VLOOKUP(ABS(R22-T19),Note!$E$1:$F$25,2,FALSE)</f>
        <v>1</v>
      </c>
      <c r="U22" s="3">
        <f>VLOOKUP(ABS(R22-U19),Note!$E$1:$F$25,2,FALSE)</f>
        <v>0</v>
      </c>
      <c r="V22">
        <f t="shared" si="26"/>
        <v>6</v>
      </c>
      <c r="W22" s="3">
        <f>VLOOKUP(ABS(V22-W19),Note!$E$1:$F$25,2,FALSE)</f>
        <v>1</v>
      </c>
      <c r="X22" s="3">
        <f>VLOOKUP(ABS(V22-X19),Note!$E$1:$F$25,2,FALSE)</f>
        <v>0</v>
      </c>
      <c r="Y22" s="3">
        <f>VLOOKUP(ABS(V22-Y19),Note!$E$1:$F$25,2,FALSE)</f>
        <v>0</v>
      </c>
      <c r="Z22">
        <f t="shared" si="27"/>
        <v>6</v>
      </c>
      <c r="AA22" s="3">
        <f>VLOOKUP(ABS(Z22-AA19),Note!$E$1:$F$25,2,FALSE)</f>
        <v>0</v>
      </c>
      <c r="AB22" s="3">
        <f>VLOOKUP(ABS(Z22-AB19),Note!$E$1:$F$25,2,FALSE)</f>
        <v>0</v>
      </c>
      <c r="AC22" s="3">
        <f>VLOOKUP(ABS(Z22-AC19),Note!$E$1:$F$25,2,FALSE)</f>
        <v>0</v>
      </c>
      <c r="AD22">
        <f t="shared" si="28"/>
        <v>6</v>
      </c>
      <c r="AE22" s="3">
        <f>VLOOKUP(ABS(AD22-AE19),Note!$E$1:$F$25,2,FALSE)</f>
        <v>1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6</v>
      </c>
      <c r="AI22" s="3">
        <f>VLOOKUP(ABS(AH22-AI19),Note!$E$1:$F$25,2,FALSE)</f>
        <v>0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6</v>
      </c>
      <c r="AM22" s="3">
        <f>VLOOKUP(ABS(AL22-AM19),Note!$E$1:$F$25,2,FALSE)</f>
        <v>0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6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6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1</v>
      </c>
    </row>
    <row r="23" spans="1:49">
      <c r="A23" t="str">
        <f>VLOOKUP(まとめ3!$A$1&amp;"m7♭5",Chords!$A$2:$D$188,4,FALSE)</f>
        <v>B♭</v>
      </c>
      <c r="B23">
        <f>VLOOKUP(A23,Note!$A$1:$B$26,2,FALSE)</f>
        <v>10</v>
      </c>
      <c r="C23" s="3">
        <f>VLOOKUP(ABS(B23-C19),Note!$E$1:$F$25,2,FALSE)</f>
        <v>0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10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10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0</v>
      </c>
      <c r="N23">
        <f t="shared" si="24"/>
        <v>10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1</v>
      </c>
      <c r="R23">
        <f t="shared" si="25"/>
        <v>10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0</v>
      </c>
      <c r="V23">
        <f t="shared" si="26"/>
        <v>10</v>
      </c>
      <c r="W23" s="3">
        <f>VLOOKUP(ABS(V23-W19),Note!$E$1:$F$25,2,FALSE)</f>
        <v>0</v>
      </c>
      <c r="X23" s="3">
        <f>VLOOKUP(ABS(V23-X19),Note!$E$1:$F$25,2,FALSE)</f>
        <v>0</v>
      </c>
      <c r="Y23" s="3">
        <f>VLOOKUP(ABS(V23-Y19),Note!$E$1:$F$25,2,FALSE)</f>
        <v>1</v>
      </c>
      <c r="Z23">
        <f t="shared" si="27"/>
        <v>10</v>
      </c>
      <c r="AA23" s="3">
        <f>VLOOKUP(ABS(Z23-AA19),Note!$E$1:$F$25,2,FALSE)</f>
        <v>0</v>
      </c>
      <c r="AB23" s="3">
        <f>VLOOKUP(ABS(Z23-AB19),Note!$E$1:$F$25,2,FALSE)</f>
        <v>1</v>
      </c>
      <c r="AC23" s="3">
        <f>VLOOKUP(ABS(Z23-AC19),Note!$E$1:$F$25,2,FALSE)</f>
        <v>0</v>
      </c>
      <c r="AD23">
        <f t="shared" si="28"/>
        <v>10</v>
      </c>
      <c r="AE23" s="3">
        <f>VLOOKUP(ABS(AD23-AE19),Note!$E$1:$F$25,2,FALSE)</f>
        <v>0</v>
      </c>
      <c r="AF23" s="3">
        <f>VLOOKUP(ABS(AD23-AF19),Note!$E$1:$F$25,2,FALSE)</f>
        <v>0</v>
      </c>
      <c r="AG23" s="3">
        <f>VLOOKUP(ABS(AD23-AG19),Note!$E$1:$F$25,2,FALSE)</f>
        <v>0</v>
      </c>
      <c r="AH23">
        <f t="shared" si="29"/>
        <v>10</v>
      </c>
      <c r="AI23" s="3">
        <f>VLOOKUP(ABS(AH23-AI19),Note!$E$1:$F$25,2,FALSE)</f>
        <v>0</v>
      </c>
      <c r="AJ23" s="3">
        <f>VLOOKUP(ABS(AH23-AJ19),Note!$E$1:$F$25,2,FALSE)</f>
        <v>1</v>
      </c>
      <c r="AK23" s="3">
        <f>VLOOKUP(ABS(AH23-AK19),Note!$E$1:$F$25,2,FALSE)</f>
        <v>0</v>
      </c>
      <c r="AL23">
        <f t="shared" si="30"/>
        <v>10</v>
      </c>
      <c r="AM23" s="3">
        <f>VLOOKUP(ABS(AL23-AM19),Note!$E$1:$F$25,2,FALSE)</f>
        <v>1</v>
      </c>
      <c r="AN23" s="3">
        <f>VLOOKUP(ABS(AL23-AN19),Note!$E$1:$F$25,2,FALSE)</f>
        <v>0</v>
      </c>
      <c r="AO23" s="3">
        <f>VLOOKUP(ABS(AL23-AO19),Note!$E$1:$F$25,2,FALSE)</f>
        <v>0</v>
      </c>
      <c r="AP23">
        <f t="shared" si="31"/>
        <v>10</v>
      </c>
      <c r="AQ23" s="3">
        <f>VLOOKUP(ABS(AP23-AQ19),Note!$E$1:$F$25,2,FALSE)</f>
        <v>0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10</v>
      </c>
      <c r="AU23" s="3">
        <f>VLOOKUP(ABS(AT23-AU19),Note!$E$1:$F$25,2,FALSE)</f>
        <v>1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0</v>
      </c>
      <c r="H24">
        <f>SUM(G20:G23,H20:H23,I20:I23)</f>
        <v>3</v>
      </c>
      <c r="L24">
        <f>SUM(K20:K23,L20:L23,M20:M23)</f>
        <v>2</v>
      </c>
      <c r="P24">
        <f>SUM(O20:O23,P20:P23,Q20:Q23)</f>
        <v>1</v>
      </c>
      <c r="T24">
        <f>SUM(S20:S23,T20:T23,U20:U23)</f>
        <v>2</v>
      </c>
      <c r="X24">
        <f>SUM(W20:W23,X20:X23,Y20:Y23)</f>
        <v>3</v>
      </c>
      <c r="AB24">
        <f>SUM(AA20:AA23,AB20:AB23,AC20:AC23)</f>
        <v>1</v>
      </c>
      <c r="AF24">
        <f>SUM(AE20:AE23,AF20:AF23,AG20:AG23)</f>
        <v>2</v>
      </c>
      <c r="AJ24">
        <f>SUM(AI20:AI23,AJ20:AJ23,AK20:AK23)</f>
        <v>3</v>
      </c>
      <c r="AN24">
        <f>SUM(AM20:AM23,AN20:AN23,AO20:AO23)</f>
        <v>1</v>
      </c>
      <c r="AR24">
        <f>SUM(AQ20:AQ23,AR20:AR23,AS20:AS23)</f>
        <v>2</v>
      </c>
      <c r="AV24">
        <f>SUM(AU20:AU23,AV20:AV23,AW20:AW23)</f>
        <v>4</v>
      </c>
    </row>
    <row r="25" spans="1:51">
      <c r="A25" s="1" t="str">
        <f>D32&amp;H32&amp;L32&amp;P32&amp;T32&amp;X32&amp;AB32&amp;AF32&amp;AJ32&amp;AN32&amp;AR32&amp;AV32</f>
        <v>1313／／／／／／／／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1" t="s">
        <v>430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4"/>
      <c r="AY25" s="4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VLOOKUP(まとめ3!$A$1&amp;"m7♭5",Chords!$A$2:$D$188,2,FALSE)</f>
        <v>E♭</v>
      </c>
      <c r="B29">
        <f>VLOOKUP(A29,Note!$A$1:$B$26,2,FALSE)</f>
        <v>3</v>
      </c>
      <c r="C29" s="3">
        <f>VLOOKUP(ABS(B29-C27),Note!$E$1:$F$25,2,FALSE)</f>
        <v>0</v>
      </c>
      <c r="D29" s="3">
        <f>VLOOKUP(ABS(B29-D27),Note!$E$1:$F$25,2,FALSE)</f>
        <v>1</v>
      </c>
      <c r="E29" s="3">
        <f>VLOOKUP(ABS(B29-E27),Note!$E$1:$F$25,2,FALSE)</f>
        <v>0</v>
      </c>
      <c r="F29">
        <f t="shared" si="33"/>
        <v>3</v>
      </c>
      <c r="G29" s="3">
        <f>VLOOKUP(ABS(F29-G27),Note!$E$1:$F$25,2,FALSE)</f>
        <v>0</v>
      </c>
      <c r="H29" s="3">
        <f>VLOOKUP(ABS(F29-H27),Note!$E$1:$F$25,2,FALSE)</f>
        <v>0</v>
      </c>
      <c r="I29" s="3">
        <f>VLOOKUP(ABS(F29-I27),Note!$E$1:$F$25,2,FALSE)</f>
        <v>0</v>
      </c>
      <c r="J29">
        <f t="shared" si="34"/>
        <v>3</v>
      </c>
      <c r="K29" s="3">
        <f>VLOOKUP(ABS(J29-K27),Note!$E$1:$F$25,2,FALSE)</f>
        <v>1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3</v>
      </c>
      <c r="O29" s="3">
        <f>VLOOKUP(ABS(N29-O27),Note!$E$1:$F$25,2,FALSE)</f>
        <v>0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VLOOKUP(まとめ3!$A$1&amp;"m7♭5",Chords!$A$2:$D$188,3,FALSE)</f>
        <v>G♭</v>
      </c>
      <c r="B30">
        <f>VLOOKUP(A30,Note!$A$1:$B$26,2,FALSE)</f>
        <v>6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0</v>
      </c>
      <c r="F30">
        <f t="shared" si="33"/>
        <v>6</v>
      </c>
      <c r="G30" s="3">
        <f>VLOOKUP(ABS(F30-G27),Note!$E$1:$F$25,2,FALSE)</f>
        <v>0</v>
      </c>
      <c r="H30" s="3">
        <f>VLOOKUP(ABS(F30-H27),Note!$E$1:$F$25,2,FALSE)</f>
        <v>1</v>
      </c>
      <c r="I30" s="3">
        <f>VLOOKUP(ABS(F30-I27),Note!$E$1:$F$25,2,FALSE)</f>
        <v>0</v>
      </c>
      <c r="J30">
        <f t="shared" si="34"/>
        <v>6</v>
      </c>
      <c r="K30" s="3">
        <f>VLOOKUP(ABS(J30-K27),Note!$E$1:$F$25,2,FALSE)</f>
        <v>0</v>
      </c>
      <c r="L30" s="3">
        <f>VLOOKUP(ABS(J30-L27),Note!$E$1:$F$25,2,FALSE)</f>
        <v>0</v>
      </c>
      <c r="M30" s="3">
        <f>VLOOKUP(ABS(J30-M27),Note!$E$1:$F$25,2,FALSE)</f>
        <v>0</v>
      </c>
      <c r="N30">
        <f t="shared" si="35"/>
        <v>6</v>
      </c>
      <c r="O30" s="3">
        <f>VLOOKUP(ABS(N30-O27),Note!$E$1:$F$25,2,FALSE)</f>
        <v>0</v>
      </c>
      <c r="P30" s="3">
        <f>VLOOKUP(ABS(N30-P27),Note!$E$1:$F$25,2,FALSE)</f>
        <v>1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VLOOKUP(まとめ3!$A$1&amp;"m7♭5",Chords!$A$2:$D$188,4,FALSE)</f>
        <v>B♭</v>
      </c>
      <c r="B31">
        <f>VLOOKUP(A31,Note!$A$1:$B$26,2,FALSE)</f>
        <v>10</v>
      </c>
      <c r="C31" s="3">
        <f>VLOOKUP(ABS(B31-C27),Note!$E$1:$F$25,2,FALSE)</f>
        <v>0</v>
      </c>
      <c r="D31" s="3">
        <f>VLOOKUP(ABS(B31-D27),Note!$E$1:$F$25,2,FALSE)</f>
        <v>0</v>
      </c>
      <c r="E31" s="3">
        <f>VLOOKUP(ABS(B31-E27),Note!$E$1:$F$25,2,FALSE)</f>
        <v>0</v>
      </c>
      <c r="F31">
        <f t="shared" si="33"/>
        <v>10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1</v>
      </c>
      <c r="J31">
        <f t="shared" si="34"/>
        <v>10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0</v>
      </c>
      <c r="N31">
        <f t="shared" si="35"/>
        <v>10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1</v>
      </c>
      <c r="H32">
        <f>SUM(G28:G31,H28:H31,I28:I31)</f>
        <v>3</v>
      </c>
      <c r="L32">
        <f>SUM(K28:K31,L28:L31,M28:M31)</f>
        <v>1</v>
      </c>
      <c r="P32">
        <f>SUM(O28:O31,P28:P31,Q28:Q31)</f>
        <v>3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  <row r="33" spans="2:20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2:20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</sheetData>
  <pageMargins left="0.699305555555556" right="0.699305555555556" top="0.75" bottom="0.75" header="0.3" footer="0.3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49"/>
  <sheetViews>
    <sheetView zoomScale="85" zoomScaleNormal="85" workbookViewId="0">
      <selection activeCell="A28" sqref="A28:A31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231231231231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431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VLOOKUP(まとめ3!$A$1&amp;"dim7",Chords!$A$2:$D$188,2,FALSE)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VLOOKUP(まとめ3!$A$1&amp;"dim7",Chords!$A$2:$D$188,3,FALSE)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VLOOKUP(まとめ3!$A$1&amp;"dim7",Chords!$A$2:$D$188,4,FALSE)</f>
        <v>A</v>
      </c>
      <c r="B7">
        <f>VLOOKUP(A7,Note!$A$1:$B$26,2,FALSE)</f>
        <v>9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9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1</v>
      </c>
      <c r="J7">
        <f t="shared" si="1"/>
        <v>9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0</v>
      </c>
      <c r="N7">
        <f t="shared" si="2"/>
        <v>9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>
        <f t="shared" si="3"/>
        <v>9</v>
      </c>
      <c r="S7" s="3">
        <f>VLOOKUP(ABS(R7-S3),Note!$E$1:$F$25,2,FALSE)</f>
        <v>0</v>
      </c>
      <c r="T7" s="3">
        <f>VLOOKUP(ABS(R7-T3),Note!$E$1:$F$25,2,FALSE)</f>
        <v>1</v>
      </c>
      <c r="U7" s="3">
        <f>VLOOKUP(ABS(R7-U3),Note!$E$1:$F$25,2,FALSE)</f>
        <v>0</v>
      </c>
      <c r="V7">
        <f t="shared" si="4"/>
        <v>9</v>
      </c>
      <c r="W7" s="3">
        <f>VLOOKUP(ABS(V7-W3),Note!$E$1:$F$25,2,FALSE)</f>
        <v>0</v>
      </c>
      <c r="X7" s="3">
        <f>VLOOKUP(ABS(V7-X3),Note!$E$1:$F$25,2,FALSE)</f>
        <v>0</v>
      </c>
      <c r="Y7" s="3">
        <f>VLOOKUP(ABS(V7-Y3),Note!$E$1:$F$25,2,FALSE)</f>
        <v>0</v>
      </c>
      <c r="Z7">
        <f t="shared" si="5"/>
        <v>9</v>
      </c>
      <c r="AA7" s="3">
        <f>VLOOKUP(ABS(Z7-AA3),Note!$E$1:$F$25,2,FALSE)</f>
        <v>0</v>
      </c>
      <c r="AB7" s="3">
        <f>VLOOKUP(ABS(Z7-AB3),Note!$E$1:$F$25,2,FALSE)</f>
        <v>1</v>
      </c>
      <c r="AC7" s="3">
        <f>VLOOKUP(ABS(Z7-AC3),Note!$E$1:$F$25,2,FALSE)</f>
        <v>0</v>
      </c>
      <c r="AD7">
        <f t="shared" si="6"/>
        <v>9</v>
      </c>
      <c r="AE7" s="3">
        <f>VLOOKUP(ABS(AD7-AE3),Note!$E$1:$F$25,2,FALSE)</f>
        <v>0</v>
      </c>
      <c r="AF7" s="3">
        <f>VLOOKUP(ABS(AD7-AF3),Note!$E$1:$F$25,2,FALSE)</f>
        <v>0</v>
      </c>
      <c r="AG7" s="3">
        <f>VLOOKUP(ABS(AD7-AG3),Note!$E$1:$F$25,2,FALSE)</f>
        <v>0</v>
      </c>
      <c r="AH7">
        <f t="shared" si="7"/>
        <v>9</v>
      </c>
      <c r="AI7" s="3">
        <f>VLOOKUP(ABS(AH7-AI3),Note!$E$1:$F$25,2,FALSE)</f>
        <v>1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9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9</v>
      </c>
      <c r="AQ7" s="3">
        <f>VLOOKUP(ABS(AP7-AQ3),Note!$E$1:$F$25,2,FALSE)</f>
        <v>1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9</v>
      </c>
      <c r="AU7" s="3">
        <f>VLOOKUP(ABS(AT7-AU3),Note!$E$1:$F$25,2,FALSE)</f>
        <v>0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2</v>
      </c>
      <c r="H8">
        <f>SUM(G4:G7,H4:H7,I4:I7)</f>
        <v>3</v>
      </c>
      <c r="L8">
        <f>SUM(K4:K7,L4:L7,M4:M7)</f>
        <v>1</v>
      </c>
      <c r="P8">
        <f>SUM(O4:O7,P4:P7,Q4:Q7)</f>
        <v>2</v>
      </c>
      <c r="T8">
        <f>SUM(S4:S7,T4:T7,U4:U7)</f>
        <v>3</v>
      </c>
      <c r="X8">
        <f>SUM(W4:W7,X4:X7,Y4:Y7)</f>
        <v>1</v>
      </c>
      <c r="AB8">
        <f>SUM(AA4:AA7,AB4:AB7,AC4:AC7)</f>
        <v>2</v>
      </c>
      <c r="AF8">
        <f>SUM(AE4:AE7,AF4:AF7,AG4:AG7)</f>
        <v>3</v>
      </c>
      <c r="AJ8">
        <f>SUM(AI4:AI7,AJ4:AJ7,AK4:AK7)</f>
        <v>1</v>
      </c>
      <c r="AN8">
        <f>SUM(AM4:AM7,AN4:AN7,AO4:AO7)</f>
        <v>2</v>
      </c>
      <c r="AR8">
        <f>SUM(AQ4:AQ7,AR4:AR7,AS4:AS7)</f>
        <v>3</v>
      </c>
      <c r="AV8">
        <f>SUM(AU4:AU7,AV4:AV7,AW4:AW7)</f>
        <v>1</v>
      </c>
    </row>
    <row r="9" spans="1:49">
      <c r="A9" s="1" t="str">
        <f>D16&amp;H16&amp;L16&amp;P16&amp;T16&amp;X16&amp;AB16&amp;AF16&amp;AJ16&amp;AN16&amp;AR16&amp;AV16</f>
        <v>132132132132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432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VLOOKUP(まとめ3!$A$1&amp;"dim7",Chords!$A$2:$D$188,2,FALSE)</f>
        <v>E♭</v>
      </c>
      <c r="B13">
        <f>VLOOKUP(A13,Note!$A$1:$B$26,2,FALSE)</f>
        <v>3</v>
      </c>
      <c r="C13" s="3">
        <f>VLOOKUP(ABS(B13-C11),Note!$E$1:$F$25,2,FALSE)</f>
        <v>0</v>
      </c>
      <c r="D13" s="3">
        <f>VLOOKUP(ABS(B13-D11),Note!$E$1:$F$25,2,FALSE)</f>
        <v>0</v>
      </c>
      <c r="E13" s="3">
        <f>VLOOKUP(ABS(B13-E11),Note!$E$1:$F$25,2,FALSE)</f>
        <v>0</v>
      </c>
      <c r="F13">
        <f t="shared" si="11"/>
        <v>3</v>
      </c>
      <c r="G13" s="3">
        <f>VLOOKUP(ABS(F13-G11),Note!$E$1:$F$25,2,FALSE)</f>
        <v>0</v>
      </c>
      <c r="H13" s="3">
        <f>VLOOKUP(ABS(F13-H11),Note!$E$1:$F$25,2,FALSE)</f>
        <v>1</v>
      </c>
      <c r="I13" s="3">
        <f>VLOOKUP(ABS(F13-I11),Note!$E$1:$F$25,2,FALSE)</f>
        <v>0</v>
      </c>
      <c r="J13">
        <f t="shared" si="12"/>
        <v>3</v>
      </c>
      <c r="K13" s="3">
        <f>VLOOKUP(ABS(J13-K11),Note!$E$1:$F$25,2,FALSE)</f>
        <v>1</v>
      </c>
      <c r="L13" s="3">
        <f>VLOOKUP(ABS(J13-L11),Note!$E$1:$F$25,2,FALSE)</f>
        <v>0</v>
      </c>
      <c r="M13" s="3">
        <f>VLOOKUP(ABS(J13-M11),Note!$E$1:$F$25,2,FALSE)</f>
        <v>0</v>
      </c>
      <c r="N13">
        <f t="shared" si="13"/>
        <v>3</v>
      </c>
      <c r="O13" s="3">
        <f>VLOOKUP(ABS(N13-O11),Note!$E$1:$F$25,2,FALSE)</f>
        <v>0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3</v>
      </c>
      <c r="S13" s="3">
        <f>VLOOKUP(ABS(R13-S11),Note!$E$1:$F$25,2,FALSE)</f>
        <v>1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3</v>
      </c>
      <c r="W13" s="3">
        <f>VLOOKUP(ABS(V13-W11),Note!$E$1:$F$25,2,FALSE)</f>
        <v>0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3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3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1</v>
      </c>
      <c r="AH13">
        <f t="shared" si="18"/>
        <v>3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0</v>
      </c>
      <c r="AL13">
        <f t="shared" si="19"/>
        <v>3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1</v>
      </c>
      <c r="AP13">
        <f t="shared" si="20"/>
        <v>3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0</v>
      </c>
      <c r="AT13">
        <f t="shared" si="21"/>
        <v>3</v>
      </c>
      <c r="AU13" s="3">
        <f>VLOOKUP(ABS(AT13-AU11),Note!$E$1:$F$25,2,FALSE)</f>
        <v>0</v>
      </c>
      <c r="AV13" s="3">
        <f>VLOOKUP(ABS(AT13-AV11),Note!$E$1:$F$25,2,FALSE)</f>
        <v>1</v>
      </c>
      <c r="AW13" s="3">
        <f>VLOOKUP(ABS(AT13-AW11),Note!$E$1:$F$25,2,FALSE)</f>
        <v>0</v>
      </c>
    </row>
    <row r="14" spans="1:49">
      <c r="A14" t="str">
        <f>VLOOKUP(まとめ3!$A$1&amp;"dim7",Chords!$A$2:$D$188,3,FALSE)</f>
        <v>G♭</v>
      </c>
      <c r="B14">
        <f>VLOOKUP(A14,Note!$A$1:$B$26,2,FALSE)</f>
        <v>6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1</v>
      </c>
      <c r="F14">
        <f t="shared" si="11"/>
        <v>6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0</v>
      </c>
      <c r="J14">
        <f t="shared" si="12"/>
        <v>6</v>
      </c>
      <c r="K14" s="3">
        <f>VLOOKUP(ABS(J14-K11),Note!$E$1:$F$25,2,FALSE)</f>
        <v>0</v>
      </c>
      <c r="L14" s="3">
        <f>VLOOKUP(ABS(J14-L11),Note!$E$1:$F$25,2,FALSE)</f>
        <v>1</v>
      </c>
      <c r="M14" s="3">
        <f>VLOOKUP(ABS(J14-M11),Note!$E$1:$F$25,2,FALSE)</f>
        <v>0</v>
      </c>
      <c r="N14">
        <f t="shared" si="13"/>
        <v>6</v>
      </c>
      <c r="O14" s="3">
        <f>VLOOKUP(ABS(N14-O11),Note!$E$1:$F$25,2,FALSE)</f>
        <v>0</v>
      </c>
      <c r="P14" s="3">
        <f>VLOOKUP(ABS(N14-P11),Note!$E$1:$F$25,2,FALSE)</f>
        <v>0</v>
      </c>
      <c r="Q14" s="3">
        <f>VLOOKUP(ABS(N14-Q11),Note!$E$1:$F$25,2,FALSE)</f>
        <v>0</v>
      </c>
      <c r="R14">
        <f t="shared" si="14"/>
        <v>6</v>
      </c>
      <c r="S14" s="3">
        <f>VLOOKUP(ABS(R14-S11),Note!$E$1:$F$25,2,FALSE)</f>
        <v>0</v>
      </c>
      <c r="T14" s="3">
        <f>VLOOKUP(ABS(R14-T11),Note!$E$1:$F$25,2,FALSE)</f>
        <v>1</v>
      </c>
      <c r="U14" s="3">
        <f>VLOOKUP(ABS(R14-U11),Note!$E$1:$F$25,2,FALSE)</f>
        <v>0</v>
      </c>
      <c r="V14">
        <f t="shared" si="15"/>
        <v>6</v>
      </c>
      <c r="W14" s="3">
        <f>VLOOKUP(ABS(V14-W11),Note!$E$1:$F$25,2,FALSE)</f>
        <v>1</v>
      </c>
      <c r="X14" s="3">
        <f>VLOOKUP(ABS(V14-X11),Note!$E$1:$F$25,2,FALSE)</f>
        <v>0</v>
      </c>
      <c r="Y14" s="3">
        <f>VLOOKUP(ABS(V14-Y11),Note!$E$1:$F$25,2,FALSE)</f>
        <v>0</v>
      </c>
      <c r="Z14">
        <f t="shared" si="16"/>
        <v>6</v>
      </c>
      <c r="AA14" s="3">
        <f>VLOOKUP(ABS(Z14-AA11),Note!$E$1:$F$25,2,FALSE)</f>
        <v>0</v>
      </c>
      <c r="AB14" s="3">
        <f>VLOOKUP(ABS(Z14-AB11),Note!$E$1:$F$25,2,FALSE)</f>
        <v>0</v>
      </c>
      <c r="AC14" s="3">
        <f>VLOOKUP(ABS(Z14-AC11),Note!$E$1:$F$25,2,FALSE)</f>
        <v>0</v>
      </c>
      <c r="AD14">
        <f t="shared" si="17"/>
        <v>6</v>
      </c>
      <c r="AE14" s="3">
        <f>VLOOKUP(ABS(AD14-AE11),Note!$E$1:$F$25,2,FALSE)</f>
        <v>1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6</v>
      </c>
      <c r="AI14" s="3">
        <f>VLOOKUP(ABS(AH14-AI11),Note!$E$1:$F$25,2,FALSE)</f>
        <v>0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6</v>
      </c>
      <c r="AM14" s="3">
        <f>VLOOKUP(ABS(AL14-AM11),Note!$E$1:$F$25,2,FALSE)</f>
        <v>0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6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1</v>
      </c>
      <c r="AT14">
        <f t="shared" si="21"/>
        <v>6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0</v>
      </c>
    </row>
    <row r="15" spans="1:49">
      <c r="A15" t="str">
        <f>VLOOKUP(まとめ3!$A$1&amp;"dim7",Chords!$A$2:$D$188,4,FALSE)</f>
        <v>A</v>
      </c>
      <c r="B15">
        <f>VLOOKUP(A15,Note!$A$1:$B$26,2,FALSE)</f>
        <v>9</v>
      </c>
      <c r="C15" s="3">
        <f>VLOOKUP(ABS(B15-C11),Note!$E$1:$F$25,2,FALSE)</f>
        <v>0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9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1</v>
      </c>
      <c r="J15">
        <f t="shared" si="12"/>
        <v>9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0</v>
      </c>
      <c r="N15">
        <f t="shared" si="13"/>
        <v>9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1</v>
      </c>
      <c r="R15">
        <f t="shared" si="14"/>
        <v>9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0</v>
      </c>
      <c r="V15">
        <f t="shared" si="15"/>
        <v>9</v>
      </c>
      <c r="W15" s="3">
        <f>VLOOKUP(ABS(V15-W11),Note!$E$1:$F$25,2,FALSE)</f>
        <v>0</v>
      </c>
      <c r="X15" s="3">
        <f>VLOOKUP(ABS(V15-X11),Note!$E$1:$F$25,2,FALSE)</f>
        <v>1</v>
      </c>
      <c r="Y15" s="3">
        <f>VLOOKUP(ABS(V15-Y11),Note!$E$1:$F$25,2,FALSE)</f>
        <v>0</v>
      </c>
      <c r="Z15">
        <f t="shared" si="16"/>
        <v>9</v>
      </c>
      <c r="AA15" s="3">
        <f>VLOOKUP(ABS(Z15-AA11),Note!$E$1:$F$25,2,FALSE)</f>
        <v>0</v>
      </c>
      <c r="AB15" s="3">
        <f>VLOOKUP(ABS(Z15-AB11),Note!$E$1:$F$25,2,FALSE)</f>
        <v>0</v>
      </c>
      <c r="AC15" s="3">
        <f>VLOOKUP(ABS(Z15-AC11),Note!$E$1:$F$25,2,FALSE)</f>
        <v>0</v>
      </c>
      <c r="AD15">
        <f t="shared" si="17"/>
        <v>9</v>
      </c>
      <c r="AE15" s="3">
        <f>VLOOKUP(ABS(AD15-AE11),Note!$E$1:$F$25,2,FALSE)</f>
        <v>0</v>
      </c>
      <c r="AF15" s="3">
        <f>VLOOKUP(ABS(AD15-AF11),Note!$E$1:$F$25,2,FALSE)</f>
        <v>1</v>
      </c>
      <c r="AG15" s="3">
        <f>VLOOKUP(ABS(AD15-AG11),Note!$E$1:$F$25,2,FALSE)</f>
        <v>0</v>
      </c>
      <c r="AH15">
        <f t="shared" si="18"/>
        <v>9</v>
      </c>
      <c r="AI15" s="3">
        <f>VLOOKUP(ABS(AH15-AI11),Note!$E$1:$F$25,2,FALSE)</f>
        <v>1</v>
      </c>
      <c r="AJ15" s="3">
        <f>VLOOKUP(ABS(AH15-AJ11),Note!$E$1:$F$25,2,FALSE)</f>
        <v>0</v>
      </c>
      <c r="AK15" s="3">
        <f>VLOOKUP(ABS(AH15-AK11),Note!$E$1:$F$25,2,FALSE)</f>
        <v>0</v>
      </c>
      <c r="AL15">
        <f t="shared" si="19"/>
        <v>9</v>
      </c>
      <c r="AM15" s="3">
        <f>VLOOKUP(ABS(AL15-AM11),Note!$E$1:$F$25,2,FALSE)</f>
        <v>0</v>
      </c>
      <c r="AN15" s="3">
        <f>VLOOKUP(ABS(AL15-AN11),Note!$E$1:$F$25,2,FALSE)</f>
        <v>0</v>
      </c>
      <c r="AO15" s="3">
        <f>VLOOKUP(ABS(AL15-AO11),Note!$E$1:$F$25,2,FALSE)</f>
        <v>0</v>
      </c>
      <c r="AP15">
        <f t="shared" si="20"/>
        <v>9</v>
      </c>
      <c r="AQ15" s="3">
        <f>VLOOKUP(ABS(AP15-AQ11),Note!$E$1:$F$25,2,FALSE)</f>
        <v>1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9</v>
      </c>
      <c r="AU15" s="3">
        <f>VLOOKUP(ABS(AT15-AU11),Note!$E$1:$F$25,2,FALSE)</f>
        <v>0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1</v>
      </c>
      <c r="H16">
        <f>SUM(G12:G15,H12:H15,I12:I15)</f>
        <v>3</v>
      </c>
      <c r="L16">
        <f>SUM(K12:K15,L12:L15,M12:M15)</f>
        <v>2</v>
      </c>
      <c r="P16">
        <f>SUM(O12:O15,P12:P15,Q12:Q15)</f>
        <v>1</v>
      </c>
      <c r="T16">
        <f>SUM(S12:S15,T12:T15,U12:U15)</f>
        <v>3</v>
      </c>
      <c r="X16">
        <f>SUM(W12:W15,X12:X15,Y12:Y15)</f>
        <v>2</v>
      </c>
      <c r="AB16">
        <f>SUM(AA12:AA15,AB12:AB15,AC12:AC15)</f>
        <v>1</v>
      </c>
      <c r="AF16">
        <f>SUM(AE12:AE15,AF12:AF15,AG12:AG15)</f>
        <v>3</v>
      </c>
      <c r="AJ16">
        <f>SUM(AI12:AI15,AJ12:AJ15,AK12:AK15)</f>
        <v>2</v>
      </c>
      <c r="AN16">
        <f>SUM(AM12:AM15,AN12:AN15,AO12:AO15)</f>
        <v>1</v>
      </c>
      <c r="AR16">
        <f>SUM(AQ12:AQ15,AR12:AR15,AS12:AS15)</f>
        <v>3</v>
      </c>
      <c r="AV16">
        <f>SUM(AU12:AU15,AV12:AV15,AW12:AW15)</f>
        <v>2</v>
      </c>
    </row>
    <row r="17" spans="1:49">
      <c r="A17" s="1" t="str">
        <f>D24&amp;H24&amp;L24&amp;P24&amp;T24&amp;X24&amp;AB24&amp;AF24&amp;AJ24&amp;AN24&amp;AR24&amp;AV24</f>
        <v>033033033033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433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3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2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VLOOKUP(まとめ3!$A$1&amp;"dim7",Chords!$A$2:$D$188,2,FALSE)</f>
        <v>E♭</v>
      </c>
      <c r="B21">
        <f>VLOOKUP(A21,Note!$A$1:$B$26,2,FALSE)</f>
        <v>3</v>
      </c>
      <c r="C21" s="3">
        <f>VLOOKUP(ABS(B21-C19),Note!$E$1:$F$25,2,FALSE)</f>
        <v>0</v>
      </c>
      <c r="D21" s="3">
        <f>VLOOKUP(ABS(B21-D19),Note!$E$1:$F$25,2,FALSE)</f>
        <v>0</v>
      </c>
      <c r="E21" s="3">
        <f>VLOOKUP(ABS(B21-E19),Note!$E$1:$F$25,2,FALSE)</f>
        <v>0</v>
      </c>
      <c r="F21">
        <f t="shared" si="22"/>
        <v>3</v>
      </c>
      <c r="G21" s="3">
        <f>VLOOKUP(ABS(F21-G19),Note!$E$1:$F$25,2,FALSE)</f>
        <v>0</v>
      </c>
      <c r="H21" s="3">
        <f>VLOOKUP(ABS(F21-H19),Note!$E$1:$F$25,2,FALSE)</f>
        <v>1</v>
      </c>
      <c r="I21" s="3">
        <f>VLOOKUP(ABS(F21-I19),Note!$E$1:$F$25,2,FALSE)</f>
        <v>0</v>
      </c>
      <c r="J21">
        <f t="shared" si="23"/>
        <v>3</v>
      </c>
      <c r="K21" s="3">
        <f>VLOOKUP(ABS(J21-K19),Note!$E$1:$F$25,2,FALSE)</f>
        <v>1</v>
      </c>
      <c r="L21" s="3">
        <f>VLOOKUP(ABS(J21-L19),Note!$E$1:$F$25,2,FALSE)</f>
        <v>0</v>
      </c>
      <c r="M21" s="3">
        <f>VLOOKUP(ABS(J21-M19),Note!$E$1:$F$25,2,FALSE)</f>
        <v>0</v>
      </c>
      <c r="N21">
        <f t="shared" si="24"/>
        <v>3</v>
      </c>
      <c r="O21" s="3">
        <f>VLOOKUP(ABS(N21-O19),Note!$E$1:$F$25,2,FALSE)</f>
        <v>0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3</v>
      </c>
      <c r="S21" s="3">
        <f>VLOOKUP(ABS(R21-S19),Note!$E$1:$F$25,2,FALSE)</f>
        <v>1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3</v>
      </c>
      <c r="W21" s="3">
        <f>VLOOKUP(ABS(V21-W19),Note!$E$1:$F$25,2,FALSE)</f>
        <v>0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3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3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3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1</v>
      </c>
      <c r="AL21">
        <f t="shared" si="30"/>
        <v>3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0</v>
      </c>
      <c r="AP21">
        <f t="shared" si="31"/>
        <v>3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1</v>
      </c>
      <c r="AT21">
        <f t="shared" si="32"/>
        <v>3</v>
      </c>
      <c r="AU21" s="3">
        <f>VLOOKUP(ABS(AT21-AU19),Note!$E$1:$F$25,2,FALSE)</f>
        <v>0</v>
      </c>
      <c r="AV21" s="3">
        <f>VLOOKUP(ABS(AT21-AV19),Note!$E$1:$F$25,2,FALSE)</f>
        <v>1</v>
      </c>
      <c r="AW21" s="3">
        <f>VLOOKUP(ABS(AT21-AW19),Note!$E$1:$F$25,2,FALSE)</f>
        <v>0</v>
      </c>
    </row>
    <row r="22" spans="1:49">
      <c r="A22" t="str">
        <f>VLOOKUP(まとめ3!$A$1&amp;"dim7",Chords!$A$2:$D$188,3,FALSE)</f>
        <v>G♭</v>
      </c>
      <c r="B22">
        <f>VLOOKUP(A22,Note!$A$1:$B$26,2,FALSE)</f>
        <v>6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0</v>
      </c>
      <c r="F22">
        <f t="shared" si="22"/>
        <v>6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1</v>
      </c>
      <c r="J22">
        <f t="shared" si="23"/>
        <v>6</v>
      </c>
      <c r="K22" s="3">
        <f>VLOOKUP(ABS(J22-K19),Note!$E$1:$F$25,2,FALSE)</f>
        <v>0</v>
      </c>
      <c r="L22" s="3">
        <f>VLOOKUP(ABS(J22-L19),Note!$E$1:$F$25,2,FALSE)</f>
        <v>1</v>
      </c>
      <c r="M22" s="3">
        <f>VLOOKUP(ABS(J22-M19),Note!$E$1:$F$25,2,FALSE)</f>
        <v>0</v>
      </c>
      <c r="N22">
        <f t="shared" si="24"/>
        <v>6</v>
      </c>
      <c r="O22" s="3">
        <f>VLOOKUP(ABS(N22-O19),Note!$E$1:$F$25,2,FALSE)</f>
        <v>0</v>
      </c>
      <c r="P22" s="3">
        <f>VLOOKUP(ABS(N22-P19),Note!$E$1:$F$25,2,FALSE)</f>
        <v>0</v>
      </c>
      <c r="Q22" s="3">
        <f>VLOOKUP(ABS(N22-Q19),Note!$E$1:$F$25,2,FALSE)</f>
        <v>0</v>
      </c>
      <c r="R22">
        <f t="shared" si="25"/>
        <v>6</v>
      </c>
      <c r="S22" s="3">
        <f>VLOOKUP(ABS(R22-S19),Note!$E$1:$F$25,2,FALSE)</f>
        <v>0</v>
      </c>
      <c r="T22" s="3">
        <f>VLOOKUP(ABS(R22-T19),Note!$E$1:$F$25,2,FALSE)</f>
        <v>1</v>
      </c>
      <c r="U22" s="3">
        <f>VLOOKUP(ABS(R22-U19),Note!$E$1:$F$25,2,FALSE)</f>
        <v>0</v>
      </c>
      <c r="V22">
        <f t="shared" si="26"/>
        <v>6</v>
      </c>
      <c r="W22" s="3">
        <f>VLOOKUP(ABS(V22-W19),Note!$E$1:$F$25,2,FALSE)</f>
        <v>1</v>
      </c>
      <c r="X22" s="3">
        <f>VLOOKUP(ABS(V22-X19),Note!$E$1:$F$25,2,FALSE)</f>
        <v>0</v>
      </c>
      <c r="Y22" s="3">
        <f>VLOOKUP(ABS(V22-Y19),Note!$E$1:$F$25,2,FALSE)</f>
        <v>0</v>
      </c>
      <c r="Z22">
        <f t="shared" si="27"/>
        <v>6</v>
      </c>
      <c r="AA22" s="3">
        <f>VLOOKUP(ABS(Z22-AA19),Note!$E$1:$F$25,2,FALSE)</f>
        <v>0</v>
      </c>
      <c r="AB22" s="3">
        <f>VLOOKUP(ABS(Z22-AB19),Note!$E$1:$F$25,2,FALSE)</f>
        <v>0</v>
      </c>
      <c r="AC22" s="3">
        <f>VLOOKUP(ABS(Z22-AC19),Note!$E$1:$F$25,2,FALSE)</f>
        <v>0</v>
      </c>
      <c r="AD22">
        <f t="shared" si="28"/>
        <v>6</v>
      </c>
      <c r="AE22" s="3">
        <f>VLOOKUP(ABS(AD22-AE19),Note!$E$1:$F$25,2,FALSE)</f>
        <v>1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6</v>
      </c>
      <c r="AI22" s="3">
        <f>VLOOKUP(ABS(AH22-AI19),Note!$E$1:$F$25,2,FALSE)</f>
        <v>0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6</v>
      </c>
      <c r="AM22" s="3">
        <f>VLOOKUP(ABS(AL22-AM19),Note!$E$1:$F$25,2,FALSE)</f>
        <v>0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6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6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1</v>
      </c>
    </row>
    <row r="23" spans="1:49">
      <c r="A23" t="str">
        <f>VLOOKUP(まとめ3!$A$1&amp;"dim7",Chords!$A$2:$D$188,4,FALSE)</f>
        <v>A</v>
      </c>
      <c r="B23">
        <f>VLOOKUP(A23,Note!$A$1:$B$26,2,FALSE)</f>
        <v>9</v>
      </c>
      <c r="C23" s="3">
        <f>VLOOKUP(ABS(B23-C19),Note!$E$1:$F$25,2,FALSE)</f>
        <v>0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9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9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1</v>
      </c>
      <c r="N23">
        <f t="shared" si="24"/>
        <v>9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0</v>
      </c>
      <c r="R23">
        <f t="shared" si="25"/>
        <v>9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1</v>
      </c>
      <c r="V23">
        <f t="shared" si="26"/>
        <v>9</v>
      </c>
      <c r="W23" s="3">
        <f>VLOOKUP(ABS(V23-W19),Note!$E$1:$F$25,2,FALSE)</f>
        <v>0</v>
      </c>
      <c r="X23" s="3">
        <f>VLOOKUP(ABS(V23-X19),Note!$E$1:$F$25,2,FALSE)</f>
        <v>1</v>
      </c>
      <c r="Y23" s="3">
        <f>VLOOKUP(ABS(V23-Y19),Note!$E$1:$F$25,2,FALSE)</f>
        <v>0</v>
      </c>
      <c r="Z23">
        <f t="shared" si="27"/>
        <v>9</v>
      </c>
      <c r="AA23" s="3">
        <f>VLOOKUP(ABS(Z23-AA19),Note!$E$1:$F$25,2,FALSE)</f>
        <v>0</v>
      </c>
      <c r="AB23" s="3">
        <f>VLOOKUP(ABS(Z23-AB19),Note!$E$1:$F$25,2,FALSE)</f>
        <v>0</v>
      </c>
      <c r="AC23" s="3">
        <f>VLOOKUP(ABS(Z23-AC19),Note!$E$1:$F$25,2,FALSE)</f>
        <v>0</v>
      </c>
      <c r="AD23">
        <f t="shared" si="28"/>
        <v>9</v>
      </c>
      <c r="AE23" s="3">
        <f>VLOOKUP(ABS(AD23-AE19),Note!$E$1:$F$25,2,FALSE)</f>
        <v>0</v>
      </c>
      <c r="AF23" s="3">
        <f>VLOOKUP(ABS(AD23-AF19),Note!$E$1:$F$25,2,FALSE)</f>
        <v>1</v>
      </c>
      <c r="AG23" s="3">
        <f>VLOOKUP(ABS(AD23-AG19),Note!$E$1:$F$25,2,FALSE)</f>
        <v>0</v>
      </c>
      <c r="AH23">
        <f t="shared" si="29"/>
        <v>9</v>
      </c>
      <c r="AI23" s="3">
        <f>VLOOKUP(ABS(AH23-AI19),Note!$E$1:$F$25,2,FALSE)</f>
        <v>1</v>
      </c>
      <c r="AJ23" s="3">
        <f>VLOOKUP(ABS(AH23-AJ19),Note!$E$1:$F$25,2,FALSE)</f>
        <v>0</v>
      </c>
      <c r="AK23" s="3">
        <f>VLOOKUP(ABS(AH23-AK19),Note!$E$1:$F$25,2,FALSE)</f>
        <v>0</v>
      </c>
      <c r="AL23">
        <f t="shared" si="30"/>
        <v>9</v>
      </c>
      <c r="AM23" s="3">
        <f>VLOOKUP(ABS(AL23-AM19),Note!$E$1:$F$25,2,FALSE)</f>
        <v>0</v>
      </c>
      <c r="AN23" s="3">
        <f>VLOOKUP(ABS(AL23-AN19),Note!$E$1:$F$25,2,FALSE)</f>
        <v>0</v>
      </c>
      <c r="AO23" s="3">
        <f>VLOOKUP(ABS(AL23-AO19),Note!$E$1:$F$25,2,FALSE)</f>
        <v>0</v>
      </c>
      <c r="AP23">
        <f t="shared" si="31"/>
        <v>9</v>
      </c>
      <c r="AQ23" s="3">
        <f>VLOOKUP(ABS(AP23-AQ19),Note!$E$1:$F$25,2,FALSE)</f>
        <v>1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9</v>
      </c>
      <c r="AU23" s="3">
        <f>VLOOKUP(ABS(AT23-AU19),Note!$E$1:$F$25,2,FALSE)</f>
        <v>0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0</v>
      </c>
      <c r="H24">
        <f>SUM(G20:G23,H20:H23,I20:I23)</f>
        <v>3</v>
      </c>
      <c r="L24">
        <f>SUM(K20:K23,L20:L23,M20:M23)</f>
        <v>3</v>
      </c>
      <c r="P24">
        <f>SUM(O20:O23,P20:P23,Q20:Q23)</f>
        <v>0</v>
      </c>
      <c r="T24">
        <f>SUM(S20:S23,T20:T23,U20:U23)</f>
        <v>3</v>
      </c>
      <c r="X24">
        <f>SUM(W20:W23,X20:X23,Y20:Y23)</f>
        <v>3</v>
      </c>
      <c r="AB24">
        <f>SUM(AA20:AA23,AB20:AB23,AC20:AC23)</f>
        <v>0</v>
      </c>
      <c r="AF24">
        <f>SUM(AE20:AE23,AF20:AF23,AG20:AG23)</f>
        <v>3</v>
      </c>
      <c r="AJ24">
        <f>SUM(AI20:AI23,AJ20:AJ23,AK20:AK23)</f>
        <v>3</v>
      </c>
      <c r="AN24">
        <f>SUM(AM20:AM23,AN20:AN23,AO20:AO23)</f>
        <v>0</v>
      </c>
      <c r="AR24">
        <f>SUM(AQ20:AQ23,AR20:AR23,AS20:AS23)</f>
        <v>3</v>
      </c>
      <c r="AV24">
        <f>SUM(AU20:AU23,AV20:AV23,AW20:AW23)</f>
        <v>3</v>
      </c>
    </row>
    <row r="25" spans="1:51">
      <c r="A25" s="1" t="str">
        <f>D32&amp;H32&amp;L32&amp;P32&amp;T32&amp;X32&amp;AB32&amp;AF32&amp;AJ32&amp;AN32&amp;AR32&amp;AV32</f>
        <v>2222／／／／／／／／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1" t="s">
        <v>434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4"/>
      <c r="AY25" s="4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VLOOKUP(まとめ3!$A$1&amp;"dim7",Chords!$A$2:$D$188,2,FALSE)</f>
        <v>E♭</v>
      </c>
      <c r="B29">
        <f>VLOOKUP(A29,Note!$A$1:$B$26,2,FALSE)</f>
        <v>3</v>
      </c>
      <c r="C29" s="3">
        <f>VLOOKUP(ABS(B29-C27),Note!$E$1:$F$25,2,FALSE)</f>
        <v>0</v>
      </c>
      <c r="D29" s="3">
        <f>VLOOKUP(ABS(B29-D27),Note!$E$1:$F$25,2,FALSE)</f>
        <v>1</v>
      </c>
      <c r="E29" s="3">
        <f>VLOOKUP(ABS(B29-E27),Note!$E$1:$F$25,2,FALSE)</f>
        <v>0</v>
      </c>
      <c r="F29">
        <f t="shared" si="33"/>
        <v>3</v>
      </c>
      <c r="G29" s="3">
        <f>VLOOKUP(ABS(F29-G27),Note!$E$1:$F$25,2,FALSE)</f>
        <v>0</v>
      </c>
      <c r="H29" s="3">
        <f>VLOOKUP(ABS(F29-H27),Note!$E$1:$F$25,2,FALSE)</f>
        <v>0</v>
      </c>
      <c r="I29" s="3">
        <f>VLOOKUP(ABS(F29-I27),Note!$E$1:$F$25,2,FALSE)</f>
        <v>0</v>
      </c>
      <c r="J29">
        <f t="shared" si="34"/>
        <v>3</v>
      </c>
      <c r="K29" s="3">
        <f>VLOOKUP(ABS(J29-K27),Note!$E$1:$F$25,2,FALSE)</f>
        <v>1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3</v>
      </c>
      <c r="O29" s="3">
        <f>VLOOKUP(ABS(N29-O27),Note!$E$1:$F$25,2,FALSE)</f>
        <v>0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VLOOKUP(まとめ3!$A$1&amp;"dim7",Chords!$A$2:$D$188,3,FALSE)</f>
        <v>G♭</v>
      </c>
      <c r="B30">
        <f>VLOOKUP(A30,Note!$A$1:$B$26,2,FALSE)</f>
        <v>6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0</v>
      </c>
      <c r="F30">
        <f t="shared" si="33"/>
        <v>6</v>
      </c>
      <c r="G30" s="3">
        <f>VLOOKUP(ABS(F30-G27),Note!$E$1:$F$25,2,FALSE)</f>
        <v>0</v>
      </c>
      <c r="H30" s="3">
        <f>VLOOKUP(ABS(F30-H27),Note!$E$1:$F$25,2,FALSE)</f>
        <v>1</v>
      </c>
      <c r="I30" s="3">
        <f>VLOOKUP(ABS(F30-I27),Note!$E$1:$F$25,2,FALSE)</f>
        <v>0</v>
      </c>
      <c r="J30">
        <f t="shared" si="34"/>
        <v>6</v>
      </c>
      <c r="K30" s="3">
        <f>VLOOKUP(ABS(J30-K27),Note!$E$1:$F$25,2,FALSE)</f>
        <v>0</v>
      </c>
      <c r="L30" s="3">
        <f>VLOOKUP(ABS(J30-L27),Note!$E$1:$F$25,2,FALSE)</f>
        <v>0</v>
      </c>
      <c r="M30" s="3">
        <f>VLOOKUP(ABS(J30-M27),Note!$E$1:$F$25,2,FALSE)</f>
        <v>0</v>
      </c>
      <c r="N30">
        <f t="shared" si="35"/>
        <v>6</v>
      </c>
      <c r="O30" s="3">
        <f>VLOOKUP(ABS(N30-O27),Note!$E$1:$F$25,2,FALSE)</f>
        <v>0</v>
      </c>
      <c r="P30" s="3">
        <f>VLOOKUP(ABS(N30-P27),Note!$E$1:$F$25,2,FALSE)</f>
        <v>1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VLOOKUP(まとめ3!$A$1&amp;"dim7",Chords!$A$2:$D$188,4,FALSE)</f>
        <v>A</v>
      </c>
      <c r="B31">
        <f>VLOOKUP(A31,Note!$A$1:$B$26,2,FALSE)</f>
        <v>9</v>
      </c>
      <c r="C31" s="3">
        <f>VLOOKUP(ABS(B31-C27),Note!$E$1:$F$25,2,FALSE)</f>
        <v>0</v>
      </c>
      <c r="D31" s="3">
        <f>VLOOKUP(ABS(B31-D27),Note!$E$1:$F$25,2,FALSE)</f>
        <v>0</v>
      </c>
      <c r="E31" s="3">
        <f>VLOOKUP(ABS(B31-E27),Note!$E$1:$F$25,2,FALSE)</f>
        <v>1</v>
      </c>
      <c r="F31">
        <f t="shared" si="33"/>
        <v>9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0</v>
      </c>
      <c r="J31">
        <f t="shared" si="34"/>
        <v>9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1</v>
      </c>
      <c r="N31">
        <f t="shared" si="35"/>
        <v>9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0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2</v>
      </c>
      <c r="H32">
        <f>SUM(G28:G31,H28:H31,I28:I31)</f>
        <v>2</v>
      </c>
      <c r="L32">
        <f>SUM(K28:K31,L28:L31,M28:M31)</f>
        <v>2</v>
      </c>
      <c r="P32">
        <f>SUM(O28:O31,P28:P31,Q28:Q31)</f>
        <v>2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  <row r="34" spans="19:51"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1:51"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40" spans="2:20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50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</row>
    <row r="42" spans="2:50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</row>
    <row r="43" spans="21:50"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</row>
    <row r="44" spans="21:50"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</row>
    <row r="45" spans="2:50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</row>
    <row r="46" spans="2:20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2:20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2:20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2:20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</sheetData>
  <pageMargins left="0.699305555555556" right="0.699305555555556" top="0.75" bottom="0.75" header="0.3" footer="0.3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49"/>
  <sheetViews>
    <sheetView zoomScale="85" zoomScaleNormal="85" workbookViewId="0">
      <selection activeCell="A28" sqref="A28:A31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D8&amp;H8&amp;L8&amp;P8&amp;T8&amp;X8&amp;AB8&amp;AF8&amp;AJ8&amp;AN8&amp;AR8&amp;AV8</f>
        <v>122223131313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435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7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7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7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7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7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7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7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7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7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7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7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VLOOKUP(まとめ3!$A$1&amp;"aug7",Chords!$A$2:$D$188,2,FALSE)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VLOOKUP(まとめ3!$A$1&amp;"aug7",Chords!$A$2:$D$188,3,FALSE)</f>
        <v>G#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8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0</v>
      </c>
      <c r="J6">
        <f t="shared" si="1"/>
        <v>8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1</v>
      </c>
      <c r="N6">
        <f t="shared" si="2"/>
        <v>8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8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8</v>
      </c>
      <c r="W6" s="3">
        <f>VLOOKUP(ABS(V6-W3),Note!$E$1:$F$25,2,FALSE)</f>
        <v>0</v>
      </c>
      <c r="X6" s="3">
        <f>VLOOKUP(ABS(V6-X3),Note!$E$1:$F$25,2,FALSE)</f>
        <v>1</v>
      </c>
      <c r="Y6" s="3">
        <f>VLOOKUP(ABS(V6-Y3),Note!$E$1:$F$25,2,FALSE)</f>
        <v>0</v>
      </c>
      <c r="Z6">
        <f t="shared" si="5"/>
        <v>8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8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8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8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8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8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VLOOKUP(まとめ3!$A$1&amp;"aug7",Chords!$A$2:$D$188,4,FALSE)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4:48">
      <c r="D8">
        <f>SUM(C4:C7,D4:D7,E4:E7)</f>
        <v>1</v>
      </c>
      <c r="H8">
        <f>SUM(G4:G7,H4:H7,I4:I7)</f>
        <v>2</v>
      </c>
      <c r="L8">
        <f>SUM(K4:K7,L4:L7,M4:M7)</f>
        <v>2</v>
      </c>
      <c r="P8">
        <f>SUM(O4:O7,P4:P7,Q4:Q7)</f>
        <v>2</v>
      </c>
      <c r="T8">
        <f>SUM(S4:S7,T4:T7,U4:U7)</f>
        <v>2</v>
      </c>
      <c r="X8">
        <f>SUM(W4:W7,X4:X7,Y4:Y7)</f>
        <v>3</v>
      </c>
      <c r="AB8">
        <f>SUM(AA4:AA7,AB4:AB7,AC4:AC7)</f>
        <v>1</v>
      </c>
      <c r="AF8">
        <f>SUM(AE4:AE7,AF4:AF7,AG4:AG7)</f>
        <v>3</v>
      </c>
      <c r="AJ8">
        <f>SUM(AI4:AI7,AJ4:AJ7,AK4:AK7)</f>
        <v>1</v>
      </c>
      <c r="AN8">
        <f>SUM(AM4:AM7,AN4:AN7,AO4:AO7)</f>
        <v>3</v>
      </c>
      <c r="AR8">
        <f>SUM(AQ4:AQ7,AR4:AR7,AS4:AS7)</f>
        <v>1</v>
      </c>
      <c r="AV8">
        <f>SUM(AU4:AU7,AV4:AV7,AW4:AW7)</f>
        <v>3</v>
      </c>
    </row>
    <row r="9" spans="1:49">
      <c r="A9" s="1" t="str">
        <f>D16&amp;H16&amp;L16&amp;P16&amp;T16&amp;X16&amp;AB16&amp;AF16&amp;AJ16&amp;AN16&amp;AR16&amp;AV16</f>
        <v>213131313222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436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3:49">
      <c r="C10" t="s">
        <v>0</v>
      </c>
      <c r="D10" t="s">
        <v>42</v>
      </c>
      <c r="E10" t="s">
        <v>8</v>
      </c>
      <c r="G10" t="s">
        <v>38</v>
      </c>
      <c r="H10" t="s">
        <v>5</v>
      </c>
      <c r="I10" t="s">
        <v>49</v>
      </c>
      <c r="K10" t="s">
        <v>3</v>
      </c>
      <c r="L10" t="s">
        <v>6</v>
      </c>
      <c r="M10" t="s">
        <v>10</v>
      </c>
      <c r="O10" t="s">
        <v>42</v>
      </c>
      <c r="P10" t="s">
        <v>47</v>
      </c>
      <c r="Q10" t="s">
        <v>11</v>
      </c>
      <c r="S10" t="s">
        <v>5</v>
      </c>
      <c r="T10" t="s">
        <v>8</v>
      </c>
      <c r="U10" t="s">
        <v>12</v>
      </c>
      <c r="W10" t="s">
        <v>6</v>
      </c>
      <c r="X10" t="s">
        <v>50</v>
      </c>
      <c r="Y10" t="s">
        <v>0</v>
      </c>
      <c r="AA10" t="s">
        <v>45</v>
      </c>
      <c r="AB10" t="s">
        <v>10</v>
      </c>
      <c r="AC10" t="s">
        <v>38</v>
      </c>
      <c r="AE10" t="s">
        <v>8</v>
      </c>
      <c r="AF10" t="s">
        <v>11</v>
      </c>
      <c r="AG10" t="s">
        <v>3</v>
      </c>
      <c r="AI10" t="s">
        <v>50</v>
      </c>
      <c r="AJ10" t="s">
        <v>56</v>
      </c>
      <c r="AK10" t="s">
        <v>42</v>
      </c>
      <c r="AM10" t="s">
        <v>10</v>
      </c>
      <c r="AN10" t="s">
        <v>0</v>
      </c>
      <c r="AO10" t="s">
        <v>5</v>
      </c>
      <c r="AQ10" t="s">
        <v>11</v>
      </c>
      <c r="AR10" t="s">
        <v>39</v>
      </c>
      <c r="AS10" t="s">
        <v>6</v>
      </c>
      <c r="AU10" t="s">
        <v>12</v>
      </c>
      <c r="AV10" t="s">
        <v>3</v>
      </c>
      <c r="AW10" t="s">
        <v>45</v>
      </c>
    </row>
    <row r="11" spans="3:49">
      <c r="C11">
        <f>VLOOKUP(C10,Note!$A$1:$B$26,2,FALSE)</f>
        <v>0</v>
      </c>
      <c r="D11">
        <f>VLOOKUP(D10,Note!$A$1:$B$26,2,FALSE)</f>
        <v>3</v>
      </c>
      <c r="E11">
        <f>VLOOKUP(E10,Note!$A$1:$B$26,2,FALSE)</f>
        <v>7</v>
      </c>
      <c r="G11">
        <f>VLOOKUP(G10,Note!$A$1:$B$26,2,FALSE)</f>
        <v>1</v>
      </c>
      <c r="H11">
        <f>VLOOKUP(H10,Note!$A$1:$B$26,2,FALSE)</f>
        <v>4</v>
      </c>
      <c r="I11">
        <f>VLOOKUP(I10,Note!$A$1:$B$26,2,FALSE)</f>
        <v>8</v>
      </c>
      <c r="K11">
        <f>VLOOKUP(K10,Note!$A$1:$B$26,2,FALSE)</f>
        <v>2</v>
      </c>
      <c r="L11">
        <f>VLOOKUP(L10,Note!$A$1:$B$26,2,FALSE)</f>
        <v>5</v>
      </c>
      <c r="M11">
        <f>VLOOKUP(M10,Note!$A$1:$B$26,2,FALSE)</f>
        <v>9</v>
      </c>
      <c r="O11">
        <f>VLOOKUP(O10,Note!$A$1:$B$26,2,FALSE)</f>
        <v>3</v>
      </c>
      <c r="P11">
        <f>VLOOKUP(P10,Note!$A$1:$B$26,2,FALSE)</f>
        <v>6</v>
      </c>
      <c r="Q11">
        <f>VLOOKUP(Q10,Note!$A$1:$B$26,2,FALSE)</f>
        <v>10</v>
      </c>
      <c r="S11">
        <f>VLOOKUP(S10,Note!$A$1:$B$26,2,FALSE)</f>
        <v>4</v>
      </c>
      <c r="T11">
        <f>VLOOKUP(T10,Note!$A$1:$B$26,2,FALSE)</f>
        <v>7</v>
      </c>
      <c r="U11">
        <f>VLOOKUP(U10,Note!$A$1:$B$26,2,FALSE)</f>
        <v>11</v>
      </c>
      <c r="W11">
        <f>VLOOKUP(W10,Note!$A$1:$B$26,2,FALSE)</f>
        <v>5</v>
      </c>
      <c r="X11">
        <f>VLOOKUP(X10,Note!$A$1:$B$26,2,FALSE)</f>
        <v>8</v>
      </c>
      <c r="Y11">
        <f>VLOOKUP(Y10,Note!$A$1:$B$26,2,FALSE)</f>
        <v>0</v>
      </c>
      <c r="AA11">
        <f>VLOOKUP(AA10,Note!$A$1:$B$26,2,FALSE)</f>
        <v>6</v>
      </c>
      <c r="AB11">
        <f>VLOOKUP(AB10,Note!$A$1:$B$26,2,FALSE)</f>
        <v>9</v>
      </c>
      <c r="AC11">
        <f>VLOOKUP(AC10,Note!$A$1:$B$26,2,FALSE)</f>
        <v>1</v>
      </c>
      <c r="AE11">
        <f>VLOOKUP(AE10,Note!$A$1:$B$26,2,FALSE)</f>
        <v>7</v>
      </c>
      <c r="AF11">
        <f>VLOOKUP(AF10,Note!$A$1:$B$26,2,FALSE)</f>
        <v>10</v>
      </c>
      <c r="AG11">
        <f>VLOOKUP(AG10,Note!$A$1:$B$26,2,FALSE)</f>
        <v>2</v>
      </c>
      <c r="AI11">
        <f>VLOOKUP(AI10,Note!$A$1:$B$26,2,FALSE)</f>
        <v>8</v>
      </c>
      <c r="AJ11">
        <f>VLOOKUP(AJ10,Note!$A$1:$B$26,2,FALSE)</f>
        <v>11</v>
      </c>
      <c r="AK11">
        <f>VLOOKUP(AK10,Note!$A$1:$B$26,2,FALSE)</f>
        <v>3</v>
      </c>
      <c r="AM11">
        <f>VLOOKUP(AM10,Note!$A$1:$B$26,2,FALSE)</f>
        <v>9</v>
      </c>
      <c r="AN11">
        <f>VLOOKUP(AN10,Note!$A$1:$B$26,2,FALSE)</f>
        <v>0</v>
      </c>
      <c r="AO11">
        <f>VLOOKUP(AO10,Note!$A$1:$B$26,2,FALSE)</f>
        <v>4</v>
      </c>
      <c r="AQ11">
        <f>VLOOKUP(AQ10,Note!$A$1:$B$26,2,FALSE)</f>
        <v>10</v>
      </c>
      <c r="AR11">
        <f>VLOOKUP(AR10,Note!$A$1:$B$26,2,FALSE)</f>
        <v>1</v>
      </c>
      <c r="AS11">
        <f>VLOOKUP(AS10,Note!$A$1:$B$26,2,FALSE)</f>
        <v>5</v>
      </c>
      <c r="AU11">
        <f>VLOOKUP(AU10,Note!$A$1:$B$26,2,FALSE)</f>
        <v>11</v>
      </c>
      <c r="AV11">
        <f>VLOOKUP(AV10,Note!$A$1:$B$26,2,FALSE)</f>
        <v>2</v>
      </c>
      <c r="AW11">
        <f>VLOOKUP(AW10,Note!$A$1:$B$26,2,FALSE)</f>
        <v>6</v>
      </c>
    </row>
    <row r="12" spans="1:49">
      <c r="A12" t="str">
        <f>まとめ3!$A$1</f>
        <v>C</v>
      </c>
      <c r="B12">
        <f>VLOOKUP(A12,Note!$A$1:$B$26,2,FALSE)</f>
        <v>0</v>
      </c>
      <c r="C12" s="3">
        <f>VLOOKUP(ABS(B12-C11),Note!$E$1:$F$25,2,FALSE)</f>
        <v>0</v>
      </c>
      <c r="D12" s="3">
        <f>VLOOKUP(ABS(B12-D11),Note!$E$1:$F$25,2,FALSE)</f>
        <v>0</v>
      </c>
      <c r="E12" s="3">
        <f>VLOOKUP(ABS(B12-E11),Note!$E$1:$F$25,2,FALSE)</f>
        <v>0</v>
      </c>
      <c r="F12">
        <f t="shared" ref="F12:F15" si="11">B12</f>
        <v>0</v>
      </c>
      <c r="G12" s="3">
        <f>VLOOKUP(ABS(F12-G11),Note!$E$1:$F$25,2,FALSE)</f>
        <v>1</v>
      </c>
      <c r="H12" s="3">
        <f>VLOOKUP(ABS(F12-H11),Note!$E$1:$F$25,2,FALSE)</f>
        <v>0</v>
      </c>
      <c r="I12" s="3">
        <f>VLOOKUP(ABS(F12-I11),Note!$E$1:$F$25,2,FALSE)</f>
        <v>0</v>
      </c>
      <c r="J12">
        <f t="shared" ref="J12:J15" si="12">F12</f>
        <v>0</v>
      </c>
      <c r="K12" s="3">
        <f>VLOOKUP(ABS(J12-K11),Note!$E$1:$F$25,2,FALSE)</f>
        <v>0</v>
      </c>
      <c r="L12" s="3">
        <f>VLOOKUP(ABS(J12-L11),Note!$E$1:$F$25,2,FALSE)</f>
        <v>0</v>
      </c>
      <c r="M12" s="3">
        <f>VLOOKUP(ABS(J12-M11),Note!$E$1:$F$25,2,FALSE)</f>
        <v>0</v>
      </c>
      <c r="N12">
        <f t="shared" ref="N12:N15" si="13">J12</f>
        <v>0</v>
      </c>
      <c r="O12" s="3">
        <f>VLOOKUP(ABS(N12-O11),Note!$E$1:$F$25,2,FALSE)</f>
        <v>0</v>
      </c>
      <c r="P12" s="3">
        <f>VLOOKUP(ABS(N12-P11),Note!$E$1:$F$25,2,FALSE)</f>
        <v>0</v>
      </c>
      <c r="Q12" s="3">
        <f>VLOOKUP(ABS(N12-Q11),Note!$E$1:$F$25,2,FALSE)</f>
        <v>0</v>
      </c>
      <c r="R12">
        <f t="shared" ref="R12:R15" si="14">N12</f>
        <v>0</v>
      </c>
      <c r="S12" s="3">
        <f>VLOOKUP(ABS(R12-S11),Note!$E$1:$F$25,2,FALSE)</f>
        <v>0</v>
      </c>
      <c r="T12" s="3">
        <f>VLOOKUP(ABS(R12-T11),Note!$E$1:$F$25,2,FALSE)</f>
        <v>0</v>
      </c>
      <c r="U12" s="3">
        <f>VLOOKUP(ABS(R12-U11),Note!$E$1:$F$25,2,FALSE)</f>
        <v>1</v>
      </c>
      <c r="V12">
        <f t="shared" ref="V12:V15" si="15">R12</f>
        <v>0</v>
      </c>
      <c r="W12" s="3">
        <f>VLOOKUP(ABS(V12-W11),Note!$E$1:$F$25,2,FALSE)</f>
        <v>0</v>
      </c>
      <c r="X12" s="3">
        <f>VLOOKUP(ABS(V12-X11),Note!$E$1:$F$25,2,FALSE)</f>
        <v>0</v>
      </c>
      <c r="Y12" s="3">
        <f>VLOOKUP(ABS(V12-Y11),Note!$E$1:$F$25,2,FALSE)</f>
        <v>0</v>
      </c>
      <c r="Z12">
        <f t="shared" ref="Z12:Z15" si="16">V12</f>
        <v>0</v>
      </c>
      <c r="AA12" s="3">
        <f>VLOOKUP(ABS(Z12-AA11),Note!$E$1:$F$25,2,FALSE)</f>
        <v>0</v>
      </c>
      <c r="AB12" s="3">
        <f>VLOOKUP(ABS(Z12-AB11),Note!$E$1:$F$25,2,FALSE)</f>
        <v>0</v>
      </c>
      <c r="AC12" s="3">
        <f>VLOOKUP(ABS(Z12-AC11),Note!$E$1:$F$25,2,FALSE)</f>
        <v>1</v>
      </c>
      <c r="AD12">
        <f t="shared" ref="AD12:AD15" si="17">Z12</f>
        <v>0</v>
      </c>
      <c r="AE12" s="3">
        <f>VLOOKUP(ABS(AD12-AE11),Note!$E$1:$F$25,2,FALSE)</f>
        <v>0</v>
      </c>
      <c r="AF12" s="3">
        <f>VLOOKUP(ABS(AD12-AF11),Note!$E$1:$F$25,2,FALSE)</f>
        <v>0</v>
      </c>
      <c r="AG12" s="3">
        <f>VLOOKUP(ABS(AD12-AG11),Note!$E$1:$F$25,2,FALSE)</f>
        <v>0</v>
      </c>
      <c r="AH12">
        <f t="shared" ref="AH12:AH15" si="18">AD12</f>
        <v>0</v>
      </c>
      <c r="AI12" s="3">
        <f>VLOOKUP(ABS(AH12-AI11),Note!$E$1:$F$25,2,FALSE)</f>
        <v>0</v>
      </c>
      <c r="AJ12" s="3">
        <f>VLOOKUP(ABS(AH12-AJ11),Note!$E$1:$F$25,2,FALSE)</f>
        <v>1</v>
      </c>
      <c r="AK12" s="3">
        <f>VLOOKUP(ABS(AH12-AK11),Note!$E$1:$F$25,2,FALSE)</f>
        <v>0</v>
      </c>
      <c r="AL12">
        <f t="shared" ref="AL12:AL15" si="19">AH12</f>
        <v>0</v>
      </c>
      <c r="AM12" s="3">
        <f>VLOOKUP(ABS(AL12-AM11),Note!$E$1:$F$25,2,FALSE)</f>
        <v>0</v>
      </c>
      <c r="AN12" s="3">
        <f>VLOOKUP(ABS(AL12-AN11),Note!$E$1:$F$25,2,FALSE)</f>
        <v>0</v>
      </c>
      <c r="AO12" s="3">
        <f>VLOOKUP(ABS(AL12-AO11),Note!$E$1:$F$25,2,FALSE)</f>
        <v>0</v>
      </c>
      <c r="AP12">
        <f t="shared" ref="AP12:AP15" si="20">AL12</f>
        <v>0</v>
      </c>
      <c r="AQ12" s="3">
        <f>VLOOKUP(ABS(AP12-AQ11),Note!$E$1:$F$25,2,FALSE)</f>
        <v>0</v>
      </c>
      <c r="AR12" s="3">
        <f>VLOOKUP(ABS(AP12-AR11),Note!$E$1:$F$25,2,FALSE)</f>
        <v>1</v>
      </c>
      <c r="AS12" s="3">
        <f>VLOOKUP(ABS(AP12-AS11),Note!$E$1:$F$25,2,FALSE)</f>
        <v>0</v>
      </c>
      <c r="AT12">
        <f t="shared" ref="AT12:AT15" si="21">AP12</f>
        <v>0</v>
      </c>
      <c r="AU12" s="3">
        <f>VLOOKUP(ABS(AT12-AU11),Note!$E$1:$F$25,2,FALSE)</f>
        <v>1</v>
      </c>
      <c r="AV12" s="3">
        <f>VLOOKUP(ABS(AT12-AV11),Note!$E$1:$F$25,2,FALSE)</f>
        <v>0</v>
      </c>
      <c r="AW12" s="3">
        <f>VLOOKUP(ABS(AT12-AW11),Note!$E$1:$F$25,2,FALSE)</f>
        <v>0</v>
      </c>
    </row>
    <row r="13" spans="1:49">
      <c r="A13" t="str">
        <f>VLOOKUP(まとめ3!$A$1&amp;"aug7",Chords!$A$2:$D$188,2,FALSE)</f>
        <v>E</v>
      </c>
      <c r="B13">
        <f>VLOOKUP(A13,Note!$A$1:$B$26,2,FALSE)</f>
        <v>4</v>
      </c>
      <c r="C13" s="3">
        <f>VLOOKUP(ABS(B13-C11),Note!$E$1:$F$25,2,FALSE)</f>
        <v>0</v>
      </c>
      <c r="D13" s="3">
        <f>VLOOKUP(ABS(B13-D11),Note!$E$1:$F$25,2,FALSE)</f>
        <v>1</v>
      </c>
      <c r="E13" s="3">
        <f>VLOOKUP(ABS(B13-E11),Note!$E$1:$F$25,2,FALSE)</f>
        <v>0</v>
      </c>
      <c r="F13">
        <f t="shared" si="11"/>
        <v>4</v>
      </c>
      <c r="G13" s="3">
        <f>VLOOKUP(ABS(F13-G11),Note!$E$1:$F$25,2,FALSE)</f>
        <v>0</v>
      </c>
      <c r="H13" s="3">
        <f>VLOOKUP(ABS(F13-H11),Note!$E$1:$F$25,2,FALSE)</f>
        <v>0</v>
      </c>
      <c r="I13" s="3">
        <f>VLOOKUP(ABS(F13-I11),Note!$E$1:$F$25,2,FALSE)</f>
        <v>0</v>
      </c>
      <c r="J13">
        <f t="shared" si="12"/>
        <v>4</v>
      </c>
      <c r="K13" s="3">
        <f>VLOOKUP(ABS(J13-K11),Note!$E$1:$F$25,2,FALSE)</f>
        <v>0</v>
      </c>
      <c r="L13" s="3">
        <f>VLOOKUP(ABS(J13-L11),Note!$E$1:$F$25,2,FALSE)</f>
        <v>1</v>
      </c>
      <c r="M13" s="3">
        <f>VLOOKUP(ABS(J13-M11),Note!$E$1:$F$25,2,FALSE)</f>
        <v>0</v>
      </c>
      <c r="N13">
        <f t="shared" si="13"/>
        <v>4</v>
      </c>
      <c r="O13" s="3">
        <f>VLOOKUP(ABS(N13-O11),Note!$E$1:$F$25,2,FALSE)</f>
        <v>1</v>
      </c>
      <c r="P13" s="3">
        <f>VLOOKUP(ABS(N13-P11),Note!$E$1:$F$25,2,FALSE)</f>
        <v>0</v>
      </c>
      <c r="Q13" s="3">
        <f>VLOOKUP(ABS(N13-Q11),Note!$E$1:$F$25,2,FALSE)</f>
        <v>0</v>
      </c>
      <c r="R13">
        <f t="shared" si="14"/>
        <v>4</v>
      </c>
      <c r="S13" s="3">
        <f>VLOOKUP(ABS(R13-S11),Note!$E$1:$F$25,2,FALSE)</f>
        <v>0</v>
      </c>
      <c r="T13" s="3">
        <f>VLOOKUP(ABS(R13-T11),Note!$E$1:$F$25,2,FALSE)</f>
        <v>0</v>
      </c>
      <c r="U13" s="3">
        <f>VLOOKUP(ABS(R13-U11),Note!$E$1:$F$25,2,FALSE)</f>
        <v>0</v>
      </c>
      <c r="V13">
        <f t="shared" si="15"/>
        <v>4</v>
      </c>
      <c r="W13" s="3">
        <f>VLOOKUP(ABS(V13-W11),Note!$E$1:$F$25,2,FALSE)</f>
        <v>1</v>
      </c>
      <c r="X13" s="3">
        <f>VLOOKUP(ABS(V13-X11),Note!$E$1:$F$25,2,FALSE)</f>
        <v>0</v>
      </c>
      <c r="Y13" s="3">
        <f>VLOOKUP(ABS(V13-Y11),Note!$E$1:$F$25,2,FALSE)</f>
        <v>0</v>
      </c>
      <c r="Z13">
        <f t="shared" si="16"/>
        <v>4</v>
      </c>
      <c r="AA13" s="3">
        <f>VLOOKUP(ABS(Z13-AA11),Note!$E$1:$F$25,2,FALSE)</f>
        <v>0</v>
      </c>
      <c r="AB13" s="3">
        <f>VLOOKUP(ABS(Z13-AB11),Note!$E$1:$F$25,2,FALSE)</f>
        <v>0</v>
      </c>
      <c r="AC13" s="3">
        <f>VLOOKUP(ABS(Z13-AC11),Note!$E$1:$F$25,2,FALSE)</f>
        <v>0</v>
      </c>
      <c r="AD13">
        <f t="shared" si="17"/>
        <v>4</v>
      </c>
      <c r="AE13" s="3">
        <f>VLOOKUP(ABS(AD13-AE11),Note!$E$1:$F$25,2,FALSE)</f>
        <v>0</v>
      </c>
      <c r="AF13" s="3">
        <f>VLOOKUP(ABS(AD13-AF11),Note!$E$1:$F$25,2,FALSE)</f>
        <v>0</v>
      </c>
      <c r="AG13" s="3">
        <f>VLOOKUP(ABS(AD13-AG11),Note!$E$1:$F$25,2,FALSE)</f>
        <v>0</v>
      </c>
      <c r="AH13">
        <f t="shared" si="18"/>
        <v>4</v>
      </c>
      <c r="AI13" s="3">
        <f>VLOOKUP(ABS(AH13-AI11),Note!$E$1:$F$25,2,FALSE)</f>
        <v>0</v>
      </c>
      <c r="AJ13" s="3">
        <f>VLOOKUP(ABS(AH13-AJ11),Note!$E$1:$F$25,2,FALSE)</f>
        <v>0</v>
      </c>
      <c r="AK13" s="3">
        <f>VLOOKUP(ABS(AH13-AK11),Note!$E$1:$F$25,2,FALSE)</f>
        <v>1</v>
      </c>
      <c r="AL13">
        <f t="shared" si="19"/>
        <v>4</v>
      </c>
      <c r="AM13" s="3">
        <f>VLOOKUP(ABS(AL13-AM11),Note!$E$1:$F$25,2,FALSE)</f>
        <v>0</v>
      </c>
      <c r="AN13" s="3">
        <f>VLOOKUP(ABS(AL13-AN11),Note!$E$1:$F$25,2,FALSE)</f>
        <v>0</v>
      </c>
      <c r="AO13" s="3">
        <f>VLOOKUP(ABS(AL13-AO11),Note!$E$1:$F$25,2,FALSE)</f>
        <v>0</v>
      </c>
      <c r="AP13">
        <f t="shared" si="20"/>
        <v>4</v>
      </c>
      <c r="AQ13" s="3">
        <f>VLOOKUP(ABS(AP13-AQ11),Note!$E$1:$F$25,2,FALSE)</f>
        <v>0</v>
      </c>
      <c r="AR13" s="3">
        <f>VLOOKUP(ABS(AP13-AR11),Note!$E$1:$F$25,2,FALSE)</f>
        <v>0</v>
      </c>
      <c r="AS13" s="3">
        <f>VLOOKUP(ABS(AP13-AS11),Note!$E$1:$F$25,2,FALSE)</f>
        <v>1</v>
      </c>
      <c r="AT13">
        <f t="shared" si="21"/>
        <v>4</v>
      </c>
      <c r="AU13" s="3">
        <f>VLOOKUP(ABS(AT13-AU11),Note!$E$1:$F$25,2,FALSE)</f>
        <v>0</v>
      </c>
      <c r="AV13" s="3">
        <f>VLOOKUP(ABS(AT13-AV11),Note!$E$1:$F$25,2,FALSE)</f>
        <v>0</v>
      </c>
      <c r="AW13" s="3">
        <f>VLOOKUP(ABS(AT13-AW11),Note!$E$1:$F$25,2,FALSE)</f>
        <v>0</v>
      </c>
    </row>
    <row r="14" spans="1:49">
      <c r="A14" t="str">
        <f>VLOOKUP(まとめ3!$A$1&amp;"aug7",Chords!$A$2:$D$188,3,FALSE)</f>
        <v>G#</v>
      </c>
      <c r="B14">
        <f>VLOOKUP(A14,Note!$A$1:$B$26,2,FALSE)</f>
        <v>8</v>
      </c>
      <c r="C14" s="3">
        <f>VLOOKUP(ABS(B14-C11),Note!$E$1:$F$25,2,FALSE)</f>
        <v>0</v>
      </c>
      <c r="D14" s="3">
        <f>VLOOKUP(ABS(B14-D11),Note!$E$1:$F$25,2,FALSE)</f>
        <v>0</v>
      </c>
      <c r="E14" s="3">
        <f>VLOOKUP(ABS(B14-E11),Note!$E$1:$F$25,2,FALSE)</f>
        <v>1</v>
      </c>
      <c r="F14">
        <f t="shared" si="11"/>
        <v>8</v>
      </c>
      <c r="G14" s="3">
        <f>VLOOKUP(ABS(F14-G11),Note!$E$1:$F$25,2,FALSE)</f>
        <v>0</v>
      </c>
      <c r="H14" s="3">
        <f>VLOOKUP(ABS(F14-H11),Note!$E$1:$F$25,2,FALSE)</f>
        <v>0</v>
      </c>
      <c r="I14" s="3">
        <f>VLOOKUP(ABS(F14-I11),Note!$E$1:$F$25,2,FALSE)</f>
        <v>0</v>
      </c>
      <c r="J14">
        <f t="shared" si="12"/>
        <v>8</v>
      </c>
      <c r="K14" s="3">
        <f>VLOOKUP(ABS(J14-K11),Note!$E$1:$F$25,2,FALSE)</f>
        <v>0</v>
      </c>
      <c r="L14" s="3">
        <f>VLOOKUP(ABS(J14-L11),Note!$E$1:$F$25,2,FALSE)</f>
        <v>0</v>
      </c>
      <c r="M14" s="3">
        <f>VLOOKUP(ABS(J14-M11),Note!$E$1:$F$25,2,FALSE)</f>
        <v>1</v>
      </c>
      <c r="N14">
        <f t="shared" si="13"/>
        <v>8</v>
      </c>
      <c r="O14" s="3">
        <f>VLOOKUP(ABS(N14-O11),Note!$E$1:$F$25,2,FALSE)</f>
        <v>0</v>
      </c>
      <c r="P14" s="3">
        <f>VLOOKUP(ABS(N14-P11),Note!$E$1:$F$25,2,FALSE)</f>
        <v>0</v>
      </c>
      <c r="Q14" s="3">
        <f>VLOOKUP(ABS(N14-Q11),Note!$E$1:$F$25,2,FALSE)</f>
        <v>0</v>
      </c>
      <c r="R14">
        <f t="shared" si="14"/>
        <v>8</v>
      </c>
      <c r="S14" s="3">
        <f>VLOOKUP(ABS(R14-S11),Note!$E$1:$F$25,2,FALSE)</f>
        <v>0</v>
      </c>
      <c r="T14" s="3">
        <f>VLOOKUP(ABS(R14-T11),Note!$E$1:$F$25,2,FALSE)</f>
        <v>1</v>
      </c>
      <c r="U14" s="3">
        <f>VLOOKUP(ABS(R14-U11),Note!$E$1:$F$25,2,FALSE)</f>
        <v>0</v>
      </c>
      <c r="V14">
        <f t="shared" si="15"/>
        <v>8</v>
      </c>
      <c r="W14" s="3">
        <f>VLOOKUP(ABS(V14-W11),Note!$E$1:$F$25,2,FALSE)</f>
        <v>0</v>
      </c>
      <c r="X14" s="3">
        <f>VLOOKUP(ABS(V14-X11),Note!$E$1:$F$25,2,FALSE)</f>
        <v>0</v>
      </c>
      <c r="Y14" s="3">
        <f>VLOOKUP(ABS(V14-Y11),Note!$E$1:$F$25,2,FALSE)</f>
        <v>0</v>
      </c>
      <c r="Z14">
        <f t="shared" si="16"/>
        <v>8</v>
      </c>
      <c r="AA14" s="3">
        <f>VLOOKUP(ABS(Z14-AA11),Note!$E$1:$F$25,2,FALSE)</f>
        <v>0</v>
      </c>
      <c r="AB14" s="3">
        <f>VLOOKUP(ABS(Z14-AB11),Note!$E$1:$F$25,2,FALSE)</f>
        <v>1</v>
      </c>
      <c r="AC14" s="3">
        <f>VLOOKUP(ABS(Z14-AC11),Note!$E$1:$F$25,2,FALSE)</f>
        <v>0</v>
      </c>
      <c r="AD14">
        <f t="shared" si="17"/>
        <v>8</v>
      </c>
      <c r="AE14" s="3">
        <f>VLOOKUP(ABS(AD14-AE11),Note!$E$1:$F$25,2,FALSE)</f>
        <v>1</v>
      </c>
      <c r="AF14" s="3">
        <f>VLOOKUP(ABS(AD14-AF11),Note!$E$1:$F$25,2,FALSE)</f>
        <v>0</v>
      </c>
      <c r="AG14" s="3">
        <f>VLOOKUP(ABS(AD14-AG11),Note!$E$1:$F$25,2,FALSE)</f>
        <v>0</v>
      </c>
      <c r="AH14">
        <f t="shared" si="18"/>
        <v>8</v>
      </c>
      <c r="AI14" s="3">
        <f>VLOOKUP(ABS(AH14-AI11),Note!$E$1:$F$25,2,FALSE)</f>
        <v>0</v>
      </c>
      <c r="AJ14" s="3">
        <f>VLOOKUP(ABS(AH14-AJ11),Note!$E$1:$F$25,2,FALSE)</f>
        <v>0</v>
      </c>
      <c r="AK14" s="3">
        <f>VLOOKUP(ABS(AH14-AK11),Note!$E$1:$F$25,2,FALSE)</f>
        <v>0</v>
      </c>
      <c r="AL14">
        <f t="shared" si="19"/>
        <v>8</v>
      </c>
      <c r="AM14" s="3">
        <f>VLOOKUP(ABS(AL14-AM11),Note!$E$1:$F$25,2,FALSE)</f>
        <v>1</v>
      </c>
      <c r="AN14" s="3">
        <f>VLOOKUP(ABS(AL14-AN11),Note!$E$1:$F$25,2,FALSE)</f>
        <v>0</v>
      </c>
      <c r="AO14" s="3">
        <f>VLOOKUP(ABS(AL14-AO11),Note!$E$1:$F$25,2,FALSE)</f>
        <v>0</v>
      </c>
      <c r="AP14">
        <f t="shared" si="20"/>
        <v>8</v>
      </c>
      <c r="AQ14" s="3">
        <f>VLOOKUP(ABS(AP14-AQ11),Note!$E$1:$F$25,2,FALSE)</f>
        <v>0</v>
      </c>
      <c r="AR14" s="3">
        <f>VLOOKUP(ABS(AP14-AR11),Note!$E$1:$F$25,2,FALSE)</f>
        <v>0</v>
      </c>
      <c r="AS14" s="3">
        <f>VLOOKUP(ABS(AP14-AS11),Note!$E$1:$F$25,2,FALSE)</f>
        <v>0</v>
      </c>
      <c r="AT14">
        <f t="shared" si="21"/>
        <v>8</v>
      </c>
      <c r="AU14" s="3">
        <f>VLOOKUP(ABS(AT14-AU11),Note!$E$1:$F$25,2,FALSE)</f>
        <v>0</v>
      </c>
      <c r="AV14" s="3">
        <f>VLOOKUP(ABS(AT14-AV11),Note!$E$1:$F$25,2,FALSE)</f>
        <v>0</v>
      </c>
      <c r="AW14" s="3">
        <f>VLOOKUP(ABS(AT14-AW11),Note!$E$1:$F$25,2,FALSE)</f>
        <v>0</v>
      </c>
    </row>
    <row r="15" spans="1:49">
      <c r="A15" t="str">
        <f>VLOOKUP(まとめ3!$A$1&amp;"aug7",Chords!$A$2:$D$188,4,FALSE)</f>
        <v>B♭</v>
      </c>
      <c r="B15">
        <f>VLOOKUP(A15,Note!$A$1:$B$26,2,FALSE)</f>
        <v>10</v>
      </c>
      <c r="C15" s="3">
        <f>VLOOKUP(ABS(B15-C11),Note!$E$1:$F$25,2,FALSE)</f>
        <v>0</v>
      </c>
      <c r="D15" s="3">
        <f>VLOOKUP(ABS(B15-D11),Note!$E$1:$F$25,2,FALSE)</f>
        <v>0</v>
      </c>
      <c r="E15" s="3">
        <f>VLOOKUP(ABS(B15-E11),Note!$E$1:$F$25,2,FALSE)</f>
        <v>0</v>
      </c>
      <c r="F15">
        <f t="shared" si="11"/>
        <v>10</v>
      </c>
      <c r="G15" s="3">
        <f>VLOOKUP(ABS(F15-G11),Note!$E$1:$F$25,2,FALSE)</f>
        <v>0</v>
      </c>
      <c r="H15" s="3">
        <f>VLOOKUP(ABS(F15-H11),Note!$E$1:$F$25,2,FALSE)</f>
        <v>0</v>
      </c>
      <c r="I15" s="3">
        <f>VLOOKUP(ABS(F15-I11),Note!$E$1:$F$25,2,FALSE)</f>
        <v>0</v>
      </c>
      <c r="J15">
        <f t="shared" si="12"/>
        <v>10</v>
      </c>
      <c r="K15" s="3">
        <f>VLOOKUP(ABS(J15-K11),Note!$E$1:$F$25,2,FALSE)</f>
        <v>0</v>
      </c>
      <c r="L15" s="3">
        <f>VLOOKUP(ABS(J15-L11),Note!$E$1:$F$25,2,FALSE)</f>
        <v>0</v>
      </c>
      <c r="M15" s="3">
        <f>VLOOKUP(ABS(J15-M11),Note!$E$1:$F$25,2,FALSE)</f>
        <v>1</v>
      </c>
      <c r="N15">
        <f t="shared" si="13"/>
        <v>10</v>
      </c>
      <c r="O15" s="3">
        <f>VLOOKUP(ABS(N15-O11),Note!$E$1:$F$25,2,FALSE)</f>
        <v>0</v>
      </c>
      <c r="P15" s="3">
        <f>VLOOKUP(ABS(N15-P11),Note!$E$1:$F$25,2,FALSE)</f>
        <v>0</v>
      </c>
      <c r="Q15" s="3">
        <f>VLOOKUP(ABS(N15-Q11),Note!$E$1:$F$25,2,FALSE)</f>
        <v>0</v>
      </c>
      <c r="R15">
        <f t="shared" si="14"/>
        <v>10</v>
      </c>
      <c r="S15" s="3">
        <f>VLOOKUP(ABS(R15-S11),Note!$E$1:$F$25,2,FALSE)</f>
        <v>0</v>
      </c>
      <c r="T15" s="3">
        <f>VLOOKUP(ABS(R15-T11),Note!$E$1:$F$25,2,FALSE)</f>
        <v>0</v>
      </c>
      <c r="U15" s="3">
        <f>VLOOKUP(ABS(R15-U11),Note!$E$1:$F$25,2,FALSE)</f>
        <v>1</v>
      </c>
      <c r="V15">
        <f t="shared" si="15"/>
        <v>10</v>
      </c>
      <c r="W15" s="3">
        <f>VLOOKUP(ABS(V15-W11),Note!$E$1:$F$25,2,FALSE)</f>
        <v>0</v>
      </c>
      <c r="X15" s="3">
        <f>VLOOKUP(ABS(V15-X11),Note!$E$1:$F$25,2,FALSE)</f>
        <v>0</v>
      </c>
      <c r="Y15" s="3">
        <f>VLOOKUP(ABS(V15-Y11),Note!$E$1:$F$25,2,FALSE)</f>
        <v>0</v>
      </c>
      <c r="Z15">
        <f t="shared" si="16"/>
        <v>10</v>
      </c>
      <c r="AA15" s="3">
        <f>VLOOKUP(ABS(Z15-AA11),Note!$E$1:$F$25,2,FALSE)</f>
        <v>0</v>
      </c>
      <c r="AB15" s="3">
        <f>VLOOKUP(ABS(Z15-AB11),Note!$E$1:$F$25,2,FALSE)</f>
        <v>1</v>
      </c>
      <c r="AC15" s="3">
        <f>VLOOKUP(ABS(Z15-AC11),Note!$E$1:$F$25,2,FALSE)</f>
        <v>0</v>
      </c>
      <c r="AD15">
        <f t="shared" si="17"/>
        <v>10</v>
      </c>
      <c r="AE15" s="3">
        <f>VLOOKUP(ABS(AD15-AE11),Note!$E$1:$F$25,2,FALSE)</f>
        <v>0</v>
      </c>
      <c r="AF15" s="3">
        <f>VLOOKUP(ABS(AD15-AF11),Note!$E$1:$F$25,2,FALSE)</f>
        <v>0</v>
      </c>
      <c r="AG15" s="3">
        <f>VLOOKUP(ABS(AD15-AG11),Note!$E$1:$F$25,2,FALSE)</f>
        <v>0</v>
      </c>
      <c r="AH15">
        <f t="shared" si="18"/>
        <v>10</v>
      </c>
      <c r="AI15" s="3">
        <f>VLOOKUP(ABS(AH15-AI11),Note!$E$1:$F$25,2,FALSE)</f>
        <v>0</v>
      </c>
      <c r="AJ15" s="3">
        <f>VLOOKUP(ABS(AH15-AJ11),Note!$E$1:$F$25,2,FALSE)</f>
        <v>1</v>
      </c>
      <c r="AK15" s="3">
        <f>VLOOKUP(ABS(AH15-AK11),Note!$E$1:$F$25,2,FALSE)</f>
        <v>0</v>
      </c>
      <c r="AL15">
        <f t="shared" si="19"/>
        <v>10</v>
      </c>
      <c r="AM15" s="3">
        <f>VLOOKUP(ABS(AL15-AM11),Note!$E$1:$F$25,2,FALSE)</f>
        <v>1</v>
      </c>
      <c r="AN15" s="3">
        <f>VLOOKUP(ABS(AL15-AN11),Note!$E$1:$F$25,2,FALSE)</f>
        <v>0</v>
      </c>
      <c r="AO15" s="3">
        <f>VLOOKUP(ABS(AL15-AO11),Note!$E$1:$F$25,2,FALSE)</f>
        <v>0</v>
      </c>
      <c r="AP15">
        <f t="shared" si="20"/>
        <v>10</v>
      </c>
      <c r="AQ15" s="3">
        <f>VLOOKUP(ABS(AP15-AQ11),Note!$E$1:$F$25,2,FALSE)</f>
        <v>0</v>
      </c>
      <c r="AR15" s="3">
        <f>VLOOKUP(ABS(AP15-AR11),Note!$E$1:$F$25,2,FALSE)</f>
        <v>0</v>
      </c>
      <c r="AS15" s="3">
        <f>VLOOKUP(ABS(AP15-AS11),Note!$E$1:$F$25,2,FALSE)</f>
        <v>0</v>
      </c>
      <c r="AT15">
        <f t="shared" si="21"/>
        <v>10</v>
      </c>
      <c r="AU15" s="3">
        <f>VLOOKUP(ABS(AT15-AU11),Note!$E$1:$F$25,2,FALSE)</f>
        <v>1</v>
      </c>
      <c r="AV15" s="3">
        <f>VLOOKUP(ABS(AT15-AV11),Note!$E$1:$F$25,2,FALSE)</f>
        <v>0</v>
      </c>
      <c r="AW15" s="3">
        <f>VLOOKUP(ABS(AT15-AW11),Note!$E$1:$F$25,2,FALSE)</f>
        <v>0</v>
      </c>
    </row>
    <row r="16" spans="4:48">
      <c r="D16">
        <f>SUM(C12:C15,D12:D15,E12:E15)</f>
        <v>2</v>
      </c>
      <c r="H16">
        <f>SUM(G12:G15,H12:H15,I12:I15)</f>
        <v>1</v>
      </c>
      <c r="L16">
        <f>SUM(K12:K15,L12:L15,M12:M15)</f>
        <v>3</v>
      </c>
      <c r="P16">
        <f>SUM(O12:O15,P12:P15,Q12:Q15)</f>
        <v>1</v>
      </c>
      <c r="T16">
        <f>SUM(S12:S15,T12:T15,U12:U15)</f>
        <v>3</v>
      </c>
      <c r="X16">
        <f>SUM(W12:W15,X12:X15,Y12:Y15)</f>
        <v>1</v>
      </c>
      <c r="AB16">
        <f>SUM(AA12:AA15,AB12:AB15,AC12:AC15)</f>
        <v>3</v>
      </c>
      <c r="AF16">
        <f>SUM(AE12:AE15,AF12:AF15,AG12:AG15)</f>
        <v>1</v>
      </c>
      <c r="AJ16">
        <f>SUM(AI12:AI15,AJ12:AJ15,AK12:AK15)</f>
        <v>3</v>
      </c>
      <c r="AN16">
        <f>SUM(AM12:AM15,AN12:AN15,AO12:AO15)</f>
        <v>2</v>
      </c>
      <c r="AR16">
        <f>SUM(AQ12:AQ15,AR12:AR15,AS12:AS15)</f>
        <v>2</v>
      </c>
      <c r="AV16">
        <f>SUM(AU12:AU15,AV12:AV15,AW12:AW15)</f>
        <v>2</v>
      </c>
    </row>
    <row r="17" spans="1:49">
      <c r="A17" s="1" t="str">
        <f>D24&amp;H24&amp;L24&amp;P24&amp;T24&amp;X24&amp;AB24&amp;AF24&amp;AJ24&amp;AN24&amp;AR24&amp;AV24</f>
        <v>121313223313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437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3:49">
      <c r="C18" t="s">
        <v>0</v>
      </c>
      <c r="D18" t="s">
        <v>42</v>
      </c>
      <c r="E18" t="s">
        <v>47</v>
      </c>
      <c r="G18" t="s">
        <v>38</v>
      </c>
      <c r="H18" t="s">
        <v>5</v>
      </c>
      <c r="I18" t="s">
        <v>8</v>
      </c>
      <c r="K18" t="s">
        <v>3</v>
      </c>
      <c r="L18" t="s">
        <v>6</v>
      </c>
      <c r="M18" t="s">
        <v>50</v>
      </c>
      <c r="O18" t="s">
        <v>42</v>
      </c>
      <c r="P18" t="s">
        <v>47</v>
      </c>
      <c r="Q18" t="s">
        <v>10</v>
      </c>
      <c r="S18" t="s">
        <v>5</v>
      </c>
      <c r="T18" t="s">
        <v>8</v>
      </c>
      <c r="U18" t="s">
        <v>11</v>
      </c>
      <c r="W18" t="s">
        <v>6</v>
      </c>
      <c r="X18" t="s">
        <v>50</v>
      </c>
      <c r="Y18" t="s">
        <v>12</v>
      </c>
      <c r="AA18" t="s">
        <v>45</v>
      </c>
      <c r="AB18" t="s">
        <v>10</v>
      </c>
      <c r="AC18" t="s">
        <v>0</v>
      </c>
      <c r="AE18" t="s">
        <v>8</v>
      </c>
      <c r="AF18" t="s">
        <v>11</v>
      </c>
      <c r="AG18" t="s">
        <v>39</v>
      </c>
      <c r="AI18" t="s">
        <v>50</v>
      </c>
      <c r="AJ18" t="s">
        <v>56</v>
      </c>
      <c r="AK18" t="s">
        <v>42</v>
      </c>
      <c r="AM18" t="s">
        <v>10</v>
      </c>
      <c r="AN18" t="s">
        <v>0</v>
      </c>
      <c r="AO18" t="s">
        <v>42</v>
      </c>
      <c r="AQ18" t="s">
        <v>11</v>
      </c>
      <c r="AR18" t="s">
        <v>39</v>
      </c>
      <c r="AS18" t="s">
        <v>5</v>
      </c>
      <c r="AU18" t="s">
        <v>12</v>
      </c>
      <c r="AV18" t="s">
        <v>3</v>
      </c>
      <c r="AW18" t="s">
        <v>6</v>
      </c>
    </row>
    <row r="19" spans="3:49">
      <c r="C19">
        <f>VLOOKUP(C18,Note!$A$1:$B$26,2,FALSE)</f>
        <v>0</v>
      </c>
      <c r="D19">
        <f>VLOOKUP(D18,Note!$A$1:$B$26,2,FALSE)</f>
        <v>3</v>
      </c>
      <c r="E19">
        <f>VLOOKUP(E18,Note!$A$1:$B$26,2,FALSE)</f>
        <v>6</v>
      </c>
      <c r="G19">
        <f>VLOOKUP(G18,Note!$A$1:$B$26,2,FALSE)</f>
        <v>1</v>
      </c>
      <c r="H19">
        <f>VLOOKUP(H18,Note!$A$1:$B$26,2,FALSE)</f>
        <v>4</v>
      </c>
      <c r="I19">
        <f>VLOOKUP(I18,Note!$A$1:$B$26,2,FALSE)</f>
        <v>7</v>
      </c>
      <c r="K19">
        <f>VLOOKUP(K18,Note!$A$1:$B$26,2,FALSE)</f>
        <v>2</v>
      </c>
      <c r="L19">
        <f>VLOOKUP(L18,Note!$A$1:$B$26,2,FALSE)</f>
        <v>5</v>
      </c>
      <c r="M19">
        <f>VLOOKUP(M18,Note!$A$1:$B$26,2,FALSE)</f>
        <v>8</v>
      </c>
      <c r="O19">
        <f>VLOOKUP(O18,Note!$A$1:$B$26,2,FALSE)</f>
        <v>3</v>
      </c>
      <c r="P19">
        <f>VLOOKUP(P18,Note!$A$1:$B$26,2,FALSE)</f>
        <v>6</v>
      </c>
      <c r="Q19">
        <f>VLOOKUP(Q18,Note!$A$1:$B$26,2,FALSE)</f>
        <v>9</v>
      </c>
      <c r="S19">
        <f>VLOOKUP(S18,Note!$A$1:$B$26,2,FALSE)</f>
        <v>4</v>
      </c>
      <c r="T19">
        <f>VLOOKUP(T18,Note!$A$1:$B$26,2,FALSE)</f>
        <v>7</v>
      </c>
      <c r="U19">
        <f>VLOOKUP(U18,Note!$A$1:$B$26,2,FALSE)</f>
        <v>10</v>
      </c>
      <c r="W19">
        <f>VLOOKUP(W18,Note!$A$1:$B$26,2,FALSE)</f>
        <v>5</v>
      </c>
      <c r="X19">
        <f>VLOOKUP(X18,Note!$A$1:$B$26,2,FALSE)</f>
        <v>8</v>
      </c>
      <c r="Y19">
        <f>VLOOKUP(Y18,Note!$A$1:$B$26,2,FALSE)</f>
        <v>11</v>
      </c>
      <c r="AA19">
        <f>VLOOKUP(AA18,Note!$A$1:$B$26,2,FALSE)</f>
        <v>6</v>
      </c>
      <c r="AB19">
        <f>VLOOKUP(AB18,Note!$A$1:$B$26,2,FALSE)</f>
        <v>9</v>
      </c>
      <c r="AC19">
        <f>VLOOKUP(AC18,Note!$A$1:$B$26,2,FALSE)</f>
        <v>0</v>
      </c>
      <c r="AE19">
        <f>VLOOKUP(AE18,Note!$A$1:$B$26,2,FALSE)</f>
        <v>7</v>
      </c>
      <c r="AF19">
        <f>VLOOKUP(AF18,Note!$A$1:$B$26,2,FALSE)</f>
        <v>10</v>
      </c>
      <c r="AG19">
        <f>VLOOKUP(AG18,Note!$A$1:$B$26,2,FALSE)</f>
        <v>1</v>
      </c>
      <c r="AI19">
        <f>VLOOKUP(AI18,Note!$A$1:$B$26,2,FALSE)</f>
        <v>8</v>
      </c>
      <c r="AJ19">
        <f>VLOOKUP(AJ18,Note!$A$1:$B$26,2,FALSE)</f>
        <v>11</v>
      </c>
      <c r="AK19">
        <f>VLOOKUP(AK18,Note!$A$1:$B$26,2,FALSE)</f>
        <v>3</v>
      </c>
      <c r="AM19">
        <f>VLOOKUP(AM18,Note!$A$1:$B$26,2,FALSE)</f>
        <v>9</v>
      </c>
      <c r="AN19">
        <f>VLOOKUP(AN18,Note!$A$1:$B$26,2,FALSE)</f>
        <v>0</v>
      </c>
      <c r="AO19">
        <f>VLOOKUP(AO18,Note!$A$1:$B$26,2,FALSE)</f>
        <v>3</v>
      </c>
      <c r="AQ19">
        <f>VLOOKUP(AQ18,Note!$A$1:$B$26,2,FALSE)</f>
        <v>10</v>
      </c>
      <c r="AR19">
        <f>VLOOKUP(AR18,Note!$A$1:$B$26,2,FALSE)</f>
        <v>1</v>
      </c>
      <c r="AS19">
        <f>VLOOKUP(AS18,Note!$A$1:$B$26,2,FALSE)</f>
        <v>4</v>
      </c>
      <c r="AU19">
        <f>VLOOKUP(AU18,Note!$A$1:$B$26,2,FALSE)</f>
        <v>11</v>
      </c>
      <c r="AV19">
        <f>VLOOKUP(AV18,Note!$A$1:$B$26,2,FALSE)</f>
        <v>2</v>
      </c>
      <c r="AW19">
        <f>VLOOKUP(AW18,Note!$A$1:$B$26,2,FALSE)</f>
        <v>5</v>
      </c>
    </row>
    <row r="20" spans="1:49">
      <c r="A20" t="str">
        <f>まとめ3!$A$1</f>
        <v>C</v>
      </c>
      <c r="B20">
        <f>VLOOKUP(A20,Note!$A$1:$B$26,2,FALSE)</f>
        <v>0</v>
      </c>
      <c r="C20" s="3">
        <f>VLOOKUP(ABS(B20-C19),Note!$E$1:$F$25,2,FALSE)</f>
        <v>0</v>
      </c>
      <c r="D20" s="3">
        <f>VLOOKUP(ABS(B20-D19),Note!$E$1:$F$25,2,FALSE)</f>
        <v>0</v>
      </c>
      <c r="E20" s="3">
        <f>VLOOKUP(ABS(B20-E19),Note!$E$1:$F$25,2,FALSE)</f>
        <v>0</v>
      </c>
      <c r="F20">
        <f t="shared" ref="F20:F23" si="22">B20</f>
        <v>0</v>
      </c>
      <c r="G20" s="3">
        <f>VLOOKUP(ABS(F20-G19),Note!$E$1:$F$25,2,FALSE)</f>
        <v>1</v>
      </c>
      <c r="H20" s="3">
        <f>VLOOKUP(ABS(F20-H19),Note!$E$1:$F$25,2,FALSE)</f>
        <v>0</v>
      </c>
      <c r="I20" s="3">
        <f>VLOOKUP(ABS(F20-I19),Note!$E$1:$F$25,2,FALSE)</f>
        <v>0</v>
      </c>
      <c r="J20">
        <f t="shared" ref="J20:J23" si="23">F20</f>
        <v>0</v>
      </c>
      <c r="K20" s="3">
        <f>VLOOKUP(ABS(J20-K19),Note!$E$1:$F$25,2,FALSE)</f>
        <v>0</v>
      </c>
      <c r="L20" s="3">
        <f>VLOOKUP(ABS(J20-L19),Note!$E$1:$F$25,2,FALSE)</f>
        <v>0</v>
      </c>
      <c r="M20" s="3">
        <f>VLOOKUP(ABS(J20-M19),Note!$E$1:$F$25,2,FALSE)</f>
        <v>0</v>
      </c>
      <c r="N20">
        <f t="shared" ref="N20:N23" si="24">J20</f>
        <v>0</v>
      </c>
      <c r="O20" s="3">
        <f>VLOOKUP(ABS(N20-O19),Note!$E$1:$F$25,2,FALSE)</f>
        <v>0</v>
      </c>
      <c r="P20" s="3">
        <f>VLOOKUP(ABS(N20-P19),Note!$E$1:$F$25,2,FALSE)</f>
        <v>0</v>
      </c>
      <c r="Q20" s="3">
        <f>VLOOKUP(ABS(N20-Q19),Note!$E$1:$F$25,2,FALSE)</f>
        <v>0</v>
      </c>
      <c r="R20">
        <f t="shared" ref="R20:R23" si="25">N20</f>
        <v>0</v>
      </c>
      <c r="S20" s="3">
        <f>VLOOKUP(ABS(R20-S19),Note!$E$1:$F$25,2,FALSE)</f>
        <v>0</v>
      </c>
      <c r="T20" s="3">
        <f>VLOOKUP(ABS(R20-T19),Note!$E$1:$F$25,2,FALSE)</f>
        <v>0</v>
      </c>
      <c r="U20" s="3">
        <f>VLOOKUP(ABS(R20-U19),Note!$E$1:$F$25,2,FALSE)</f>
        <v>0</v>
      </c>
      <c r="V20">
        <f t="shared" ref="V20:V23" si="26">R20</f>
        <v>0</v>
      </c>
      <c r="W20" s="3">
        <f>VLOOKUP(ABS(V20-W19),Note!$E$1:$F$25,2,FALSE)</f>
        <v>0</v>
      </c>
      <c r="X20" s="3">
        <f>VLOOKUP(ABS(V20-X19),Note!$E$1:$F$25,2,FALSE)</f>
        <v>0</v>
      </c>
      <c r="Y20" s="3">
        <f>VLOOKUP(ABS(V20-Y19),Note!$E$1:$F$25,2,FALSE)</f>
        <v>1</v>
      </c>
      <c r="Z20">
        <f t="shared" ref="Z20:Z23" si="27">V20</f>
        <v>0</v>
      </c>
      <c r="AA20" s="3">
        <f>VLOOKUP(ABS(Z20-AA19),Note!$E$1:$F$25,2,FALSE)</f>
        <v>0</v>
      </c>
      <c r="AB20" s="3">
        <f>VLOOKUP(ABS(Z20-AB19),Note!$E$1:$F$25,2,FALSE)</f>
        <v>0</v>
      </c>
      <c r="AC20" s="3">
        <f>VLOOKUP(ABS(Z20-AC19),Note!$E$1:$F$25,2,FALSE)</f>
        <v>0</v>
      </c>
      <c r="AD20">
        <f t="shared" ref="AD20:AD23" si="28">Z20</f>
        <v>0</v>
      </c>
      <c r="AE20" s="3">
        <f>VLOOKUP(ABS(AD20-AE19),Note!$E$1:$F$25,2,FALSE)</f>
        <v>0</v>
      </c>
      <c r="AF20" s="3">
        <f>VLOOKUP(ABS(AD20-AF19),Note!$E$1:$F$25,2,FALSE)</f>
        <v>0</v>
      </c>
      <c r="AG20" s="3">
        <f>VLOOKUP(ABS(AD20-AG19),Note!$E$1:$F$25,2,FALSE)</f>
        <v>1</v>
      </c>
      <c r="AH20">
        <f t="shared" ref="AH20:AH23" si="29">AD20</f>
        <v>0</v>
      </c>
      <c r="AI20" s="3">
        <f>VLOOKUP(ABS(AH20-AI19),Note!$E$1:$F$25,2,FALSE)</f>
        <v>0</v>
      </c>
      <c r="AJ20" s="3">
        <f>VLOOKUP(ABS(AH20-AJ19),Note!$E$1:$F$25,2,FALSE)</f>
        <v>1</v>
      </c>
      <c r="AK20" s="3">
        <f>VLOOKUP(ABS(AH20-AK19),Note!$E$1:$F$25,2,FALSE)</f>
        <v>0</v>
      </c>
      <c r="AL20">
        <f t="shared" ref="AL20:AL23" si="30">AH20</f>
        <v>0</v>
      </c>
      <c r="AM20" s="3">
        <f>VLOOKUP(ABS(AL20-AM19),Note!$E$1:$F$25,2,FALSE)</f>
        <v>0</v>
      </c>
      <c r="AN20" s="3">
        <f>VLOOKUP(ABS(AL20-AN19),Note!$E$1:$F$25,2,FALSE)</f>
        <v>0</v>
      </c>
      <c r="AO20" s="3">
        <f>VLOOKUP(ABS(AL20-AO19),Note!$E$1:$F$25,2,FALSE)</f>
        <v>0</v>
      </c>
      <c r="AP20">
        <f t="shared" ref="AP20:AP23" si="31">AL20</f>
        <v>0</v>
      </c>
      <c r="AQ20" s="3">
        <f>VLOOKUP(ABS(AP20-AQ19),Note!$E$1:$F$25,2,FALSE)</f>
        <v>0</v>
      </c>
      <c r="AR20" s="3">
        <f>VLOOKUP(ABS(AP20-AR19),Note!$E$1:$F$25,2,FALSE)</f>
        <v>1</v>
      </c>
      <c r="AS20" s="3">
        <f>VLOOKUP(ABS(AP20-AS19),Note!$E$1:$F$25,2,FALSE)</f>
        <v>0</v>
      </c>
      <c r="AT20">
        <f t="shared" ref="AT20:AT23" si="32">AP20</f>
        <v>0</v>
      </c>
      <c r="AU20" s="3">
        <f>VLOOKUP(ABS(AT20-AU19),Note!$E$1:$F$25,2,FALSE)</f>
        <v>1</v>
      </c>
      <c r="AV20" s="3">
        <f>VLOOKUP(ABS(AT20-AV19),Note!$E$1:$F$25,2,FALSE)</f>
        <v>0</v>
      </c>
      <c r="AW20" s="3">
        <f>VLOOKUP(ABS(AT20-AW19),Note!$E$1:$F$25,2,FALSE)</f>
        <v>0</v>
      </c>
    </row>
    <row r="21" spans="1:49">
      <c r="A21" t="str">
        <f>VLOOKUP(まとめ3!$A$1&amp;"aug7",Chords!$A$2:$D$188,2,FALSE)</f>
        <v>E</v>
      </c>
      <c r="B21">
        <f>VLOOKUP(A21,Note!$A$1:$B$26,2,FALSE)</f>
        <v>4</v>
      </c>
      <c r="C21" s="3">
        <f>VLOOKUP(ABS(B21-C19),Note!$E$1:$F$25,2,FALSE)</f>
        <v>0</v>
      </c>
      <c r="D21" s="3">
        <f>VLOOKUP(ABS(B21-D19),Note!$E$1:$F$25,2,FALSE)</f>
        <v>1</v>
      </c>
      <c r="E21" s="3">
        <f>VLOOKUP(ABS(B21-E19),Note!$E$1:$F$25,2,FALSE)</f>
        <v>0</v>
      </c>
      <c r="F21">
        <f t="shared" si="22"/>
        <v>4</v>
      </c>
      <c r="G21" s="3">
        <f>VLOOKUP(ABS(F21-G19),Note!$E$1:$F$25,2,FALSE)</f>
        <v>0</v>
      </c>
      <c r="H21" s="3">
        <f>VLOOKUP(ABS(F21-H19),Note!$E$1:$F$25,2,FALSE)</f>
        <v>0</v>
      </c>
      <c r="I21" s="3">
        <f>VLOOKUP(ABS(F21-I19),Note!$E$1:$F$25,2,FALSE)</f>
        <v>0</v>
      </c>
      <c r="J21">
        <f t="shared" si="23"/>
        <v>4</v>
      </c>
      <c r="K21" s="3">
        <f>VLOOKUP(ABS(J21-K19),Note!$E$1:$F$25,2,FALSE)</f>
        <v>0</v>
      </c>
      <c r="L21" s="3">
        <f>VLOOKUP(ABS(J21-L19),Note!$E$1:$F$25,2,FALSE)</f>
        <v>1</v>
      </c>
      <c r="M21" s="3">
        <f>VLOOKUP(ABS(J21-M19),Note!$E$1:$F$25,2,FALSE)</f>
        <v>0</v>
      </c>
      <c r="N21">
        <f t="shared" si="24"/>
        <v>4</v>
      </c>
      <c r="O21" s="3">
        <f>VLOOKUP(ABS(N21-O19),Note!$E$1:$F$25,2,FALSE)</f>
        <v>1</v>
      </c>
      <c r="P21" s="3">
        <f>VLOOKUP(ABS(N21-P19),Note!$E$1:$F$25,2,FALSE)</f>
        <v>0</v>
      </c>
      <c r="Q21" s="3">
        <f>VLOOKUP(ABS(N21-Q19),Note!$E$1:$F$25,2,FALSE)</f>
        <v>0</v>
      </c>
      <c r="R21">
        <f t="shared" si="25"/>
        <v>4</v>
      </c>
      <c r="S21" s="3">
        <f>VLOOKUP(ABS(R21-S19),Note!$E$1:$F$25,2,FALSE)</f>
        <v>0</v>
      </c>
      <c r="T21" s="3">
        <f>VLOOKUP(ABS(R21-T19),Note!$E$1:$F$25,2,FALSE)</f>
        <v>0</v>
      </c>
      <c r="U21" s="3">
        <f>VLOOKUP(ABS(R21-U19),Note!$E$1:$F$25,2,FALSE)</f>
        <v>0</v>
      </c>
      <c r="V21">
        <f t="shared" si="26"/>
        <v>4</v>
      </c>
      <c r="W21" s="3">
        <f>VLOOKUP(ABS(V21-W19),Note!$E$1:$F$25,2,FALSE)</f>
        <v>1</v>
      </c>
      <c r="X21" s="3">
        <f>VLOOKUP(ABS(V21-X19),Note!$E$1:$F$25,2,FALSE)</f>
        <v>0</v>
      </c>
      <c r="Y21" s="3">
        <f>VLOOKUP(ABS(V21-Y19),Note!$E$1:$F$25,2,FALSE)</f>
        <v>0</v>
      </c>
      <c r="Z21">
        <f t="shared" si="27"/>
        <v>4</v>
      </c>
      <c r="AA21" s="3">
        <f>VLOOKUP(ABS(Z21-AA19),Note!$E$1:$F$25,2,FALSE)</f>
        <v>0</v>
      </c>
      <c r="AB21" s="3">
        <f>VLOOKUP(ABS(Z21-AB19),Note!$E$1:$F$25,2,FALSE)</f>
        <v>0</v>
      </c>
      <c r="AC21" s="3">
        <f>VLOOKUP(ABS(Z21-AC19),Note!$E$1:$F$25,2,FALSE)</f>
        <v>0</v>
      </c>
      <c r="AD21">
        <f t="shared" si="28"/>
        <v>4</v>
      </c>
      <c r="AE21" s="3">
        <f>VLOOKUP(ABS(AD21-AE19),Note!$E$1:$F$25,2,FALSE)</f>
        <v>0</v>
      </c>
      <c r="AF21" s="3">
        <f>VLOOKUP(ABS(AD21-AF19),Note!$E$1:$F$25,2,FALSE)</f>
        <v>0</v>
      </c>
      <c r="AG21" s="3">
        <f>VLOOKUP(ABS(AD21-AG19),Note!$E$1:$F$25,2,FALSE)</f>
        <v>0</v>
      </c>
      <c r="AH21">
        <f t="shared" si="29"/>
        <v>4</v>
      </c>
      <c r="AI21" s="3">
        <f>VLOOKUP(ABS(AH21-AI19),Note!$E$1:$F$25,2,FALSE)</f>
        <v>0</v>
      </c>
      <c r="AJ21" s="3">
        <f>VLOOKUP(ABS(AH21-AJ19),Note!$E$1:$F$25,2,FALSE)</f>
        <v>0</v>
      </c>
      <c r="AK21" s="3">
        <f>VLOOKUP(ABS(AH21-AK19),Note!$E$1:$F$25,2,FALSE)</f>
        <v>1</v>
      </c>
      <c r="AL21">
        <f t="shared" si="30"/>
        <v>4</v>
      </c>
      <c r="AM21" s="3">
        <f>VLOOKUP(ABS(AL21-AM19),Note!$E$1:$F$25,2,FALSE)</f>
        <v>0</v>
      </c>
      <c r="AN21" s="3">
        <f>VLOOKUP(ABS(AL21-AN19),Note!$E$1:$F$25,2,FALSE)</f>
        <v>0</v>
      </c>
      <c r="AO21" s="3">
        <f>VLOOKUP(ABS(AL21-AO19),Note!$E$1:$F$25,2,FALSE)</f>
        <v>1</v>
      </c>
      <c r="AP21">
        <f t="shared" si="31"/>
        <v>4</v>
      </c>
      <c r="AQ21" s="3">
        <f>VLOOKUP(ABS(AP21-AQ19),Note!$E$1:$F$25,2,FALSE)</f>
        <v>0</v>
      </c>
      <c r="AR21" s="3">
        <f>VLOOKUP(ABS(AP21-AR19),Note!$E$1:$F$25,2,FALSE)</f>
        <v>0</v>
      </c>
      <c r="AS21" s="3">
        <f>VLOOKUP(ABS(AP21-AS19),Note!$E$1:$F$25,2,FALSE)</f>
        <v>0</v>
      </c>
      <c r="AT21">
        <f t="shared" si="32"/>
        <v>4</v>
      </c>
      <c r="AU21" s="3">
        <f>VLOOKUP(ABS(AT21-AU19),Note!$E$1:$F$25,2,FALSE)</f>
        <v>0</v>
      </c>
      <c r="AV21" s="3">
        <f>VLOOKUP(ABS(AT21-AV19),Note!$E$1:$F$25,2,FALSE)</f>
        <v>0</v>
      </c>
      <c r="AW21" s="3">
        <f>VLOOKUP(ABS(AT21-AW19),Note!$E$1:$F$25,2,FALSE)</f>
        <v>1</v>
      </c>
    </row>
    <row r="22" spans="1:49">
      <c r="A22" t="str">
        <f>VLOOKUP(まとめ3!$A$1&amp;"aug7",Chords!$A$2:$D$188,3,FALSE)</f>
        <v>G#</v>
      </c>
      <c r="B22">
        <f>VLOOKUP(A22,Note!$A$1:$B$26,2,FALSE)</f>
        <v>8</v>
      </c>
      <c r="C22" s="3">
        <f>VLOOKUP(ABS(B22-C19),Note!$E$1:$F$25,2,FALSE)</f>
        <v>0</v>
      </c>
      <c r="D22" s="3">
        <f>VLOOKUP(ABS(B22-D19),Note!$E$1:$F$25,2,FALSE)</f>
        <v>0</v>
      </c>
      <c r="E22" s="3">
        <f>VLOOKUP(ABS(B22-E19),Note!$E$1:$F$25,2,FALSE)</f>
        <v>0</v>
      </c>
      <c r="F22">
        <f t="shared" si="22"/>
        <v>8</v>
      </c>
      <c r="G22" s="3">
        <f>VLOOKUP(ABS(F22-G19),Note!$E$1:$F$25,2,FALSE)</f>
        <v>0</v>
      </c>
      <c r="H22" s="3">
        <f>VLOOKUP(ABS(F22-H19),Note!$E$1:$F$25,2,FALSE)</f>
        <v>0</v>
      </c>
      <c r="I22" s="3">
        <f>VLOOKUP(ABS(F22-I19),Note!$E$1:$F$25,2,FALSE)</f>
        <v>1</v>
      </c>
      <c r="J22">
        <f t="shared" si="23"/>
        <v>8</v>
      </c>
      <c r="K22" s="3">
        <f>VLOOKUP(ABS(J22-K19),Note!$E$1:$F$25,2,FALSE)</f>
        <v>0</v>
      </c>
      <c r="L22" s="3">
        <f>VLOOKUP(ABS(J22-L19),Note!$E$1:$F$25,2,FALSE)</f>
        <v>0</v>
      </c>
      <c r="M22" s="3">
        <f>VLOOKUP(ABS(J22-M19),Note!$E$1:$F$25,2,FALSE)</f>
        <v>0</v>
      </c>
      <c r="N22">
        <f t="shared" si="24"/>
        <v>8</v>
      </c>
      <c r="O22" s="3">
        <f>VLOOKUP(ABS(N22-O19),Note!$E$1:$F$25,2,FALSE)</f>
        <v>0</v>
      </c>
      <c r="P22" s="3">
        <f>VLOOKUP(ABS(N22-P19),Note!$E$1:$F$25,2,FALSE)</f>
        <v>0</v>
      </c>
      <c r="Q22" s="3">
        <f>VLOOKUP(ABS(N22-Q19),Note!$E$1:$F$25,2,FALSE)</f>
        <v>1</v>
      </c>
      <c r="R22">
        <f t="shared" si="25"/>
        <v>8</v>
      </c>
      <c r="S22" s="3">
        <f>VLOOKUP(ABS(R22-S19),Note!$E$1:$F$25,2,FALSE)</f>
        <v>0</v>
      </c>
      <c r="T22" s="3">
        <f>VLOOKUP(ABS(R22-T19),Note!$E$1:$F$25,2,FALSE)</f>
        <v>1</v>
      </c>
      <c r="U22" s="3">
        <f>VLOOKUP(ABS(R22-U19),Note!$E$1:$F$25,2,FALSE)</f>
        <v>0</v>
      </c>
      <c r="V22">
        <f t="shared" si="26"/>
        <v>8</v>
      </c>
      <c r="W22" s="3">
        <f>VLOOKUP(ABS(V22-W19),Note!$E$1:$F$25,2,FALSE)</f>
        <v>0</v>
      </c>
      <c r="X22" s="3">
        <f>VLOOKUP(ABS(V22-X19),Note!$E$1:$F$25,2,FALSE)</f>
        <v>0</v>
      </c>
      <c r="Y22" s="3">
        <f>VLOOKUP(ABS(V22-Y19),Note!$E$1:$F$25,2,FALSE)</f>
        <v>0</v>
      </c>
      <c r="Z22">
        <f t="shared" si="27"/>
        <v>8</v>
      </c>
      <c r="AA22" s="3">
        <f>VLOOKUP(ABS(Z22-AA19),Note!$E$1:$F$25,2,FALSE)</f>
        <v>0</v>
      </c>
      <c r="AB22" s="3">
        <f>VLOOKUP(ABS(Z22-AB19),Note!$E$1:$F$25,2,FALSE)</f>
        <v>1</v>
      </c>
      <c r="AC22" s="3">
        <f>VLOOKUP(ABS(Z22-AC19),Note!$E$1:$F$25,2,FALSE)</f>
        <v>0</v>
      </c>
      <c r="AD22">
        <f t="shared" si="28"/>
        <v>8</v>
      </c>
      <c r="AE22" s="3">
        <f>VLOOKUP(ABS(AD22-AE19),Note!$E$1:$F$25,2,FALSE)</f>
        <v>1</v>
      </c>
      <c r="AF22" s="3">
        <f>VLOOKUP(ABS(AD22-AF19),Note!$E$1:$F$25,2,FALSE)</f>
        <v>0</v>
      </c>
      <c r="AG22" s="3">
        <f>VLOOKUP(ABS(AD22-AG19),Note!$E$1:$F$25,2,FALSE)</f>
        <v>0</v>
      </c>
      <c r="AH22">
        <f t="shared" si="29"/>
        <v>8</v>
      </c>
      <c r="AI22" s="3">
        <f>VLOOKUP(ABS(AH22-AI19),Note!$E$1:$F$25,2,FALSE)</f>
        <v>0</v>
      </c>
      <c r="AJ22" s="3">
        <f>VLOOKUP(ABS(AH22-AJ19),Note!$E$1:$F$25,2,FALSE)</f>
        <v>0</v>
      </c>
      <c r="AK22" s="3">
        <f>VLOOKUP(ABS(AH22-AK19),Note!$E$1:$F$25,2,FALSE)</f>
        <v>0</v>
      </c>
      <c r="AL22">
        <f t="shared" si="30"/>
        <v>8</v>
      </c>
      <c r="AM22" s="3">
        <f>VLOOKUP(ABS(AL22-AM19),Note!$E$1:$F$25,2,FALSE)</f>
        <v>1</v>
      </c>
      <c r="AN22" s="3">
        <f>VLOOKUP(ABS(AL22-AN19),Note!$E$1:$F$25,2,FALSE)</f>
        <v>0</v>
      </c>
      <c r="AO22" s="3">
        <f>VLOOKUP(ABS(AL22-AO19),Note!$E$1:$F$25,2,FALSE)</f>
        <v>0</v>
      </c>
      <c r="AP22">
        <f t="shared" si="31"/>
        <v>8</v>
      </c>
      <c r="AQ22" s="3">
        <f>VLOOKUP(ABS(AP22-AQ19),Note!$E$1:$F$25,2,FALSE)</f>
        <v>0</v>
      </c>
      <c r="AR22" s="3">
        <f>VLOOKUP(ABS(AP22-AR19),Note!$E$1:$F$25,2,FALSE)</f>
        <v>0</v>
      </c>
      <c r="AS22" s="3">
        <f>VLOOKUP(ABS(AP22-AS19),Note!$E$1:$F$25,2,FALSE)</f>
        <v>0</v>
      </c>
      <c r="AT22">
        <f t="shared" si="32"/>
        <v>8</v>
      </c>
      <c r="AU22" s="3">
        <f>VLOOKUP(ABS(AT22-AU19),Note!$E$1:$F$25,2,FALSE)</f>
        <v>0</v>
      </c>
      <c r="AV22" s="3">
        <f>VLOOKUP(ABS(AT22-AV19),Note!$E$1:$F$25,2,FALSE)</f>
        <v>0</v>
      </c>
      <c r="AW22" s="3">
        <f>VLOOKUP(ABS(AT22-AW19),Note!$E$1:$F$25,2,FALSE)</f>
        <v>0</v>
      </c>
    </row>
    <row r="23" spans="1:49">
      <c r="A23" t="str">
        <f>VLOOKUP(まとめ3!$A$1&amp;"aug7",Chords!$A$2:$D$188,4,FALSE)</f>
        <v>B♭</v>
      </c>
      <c r="B23">
        <f>VLOOKUP(A23,Note!$A$1:$B$26,2,FALSE)</f>
        <v>10</v>
      </c>
      <c r="C23" s="3">
        <f>VLOOKUP(ABS(B23-C19),Note!$E$1:$F$25,2,FALSE)</f>
        <v>0</v>
      </c>
      <c r="D23" s="3">
        <f>VLOOKUP(ABS(B23-D19),Note!$E$1:$F$25,2,FALSE)</f>
        <v>0</v>
      </c>
      <c r="E23" s="3">
        <f>VLOOKUP(ABS(B23-E19),Note!$E$1:$F$25,2,FALSE)</f>
        <v>0</v>
      </c>
      <c r="F23">
        <f t="shared" si="22"/>
        <v>10</v>
      </c>
      <c r="G23" s="3">
        <f>VLOOKUP(ABS(F23-G19),Note!$E$1:$F$25,2,FALSE)</f>
        <v>0</v>
      </c>
      <c r="H23" s="3">
        <f>VLOOKUP(ABS(F23-H19),Note!$E$1:$F$25,2,FALSE)</f>
        <v>0</v>
      </c>
      <c r="I23" s="3">
        <f>VLOOKUP(ABS(F23-I19),Note!$E$1:$F$25,2,FALSE)</f>
        <v>0</v>
      </c>
      <c r="J23">
        <f t="shared" si="23"/>
        <v>10</v>
      </c>
      <c r="K23" s="3">
        <f>VLOOKUP(ABS(J23-K19),Note!$E$1:$F$25,2,FALSE)</f>
        <v>0</v>
      </c>
      <c r="L23" s="3">
        <f>VLOOKUP(ABS(J23-L19),Note!$E$1:$F$25,2,FALSE)</f>
        <v>0</v>
      </c>
      <c r="M23" s="3">
        <f>VLOOKUP(ABS(J23-M19),Note!$E$1:$F$25,2,FALSE)</f>
        <v>0</v>
      </c>
      <c r="N23">
        <f t="shared" si="24"/>
        <v>10</v>
      </c>
      <c r="O23" s="3">
        <f>VLOOKUP(ABS(N23-O19),Note!$E$1:$F$25,2,FALSE)</f>
        <v>0</v>
      </c>
      <c r="P23" s="3">
        <f>VLOOKUP(ABS(N23-P19),Note!$E$1:$F$25,2,FALSE)</f>
        <v>0</v>
      </c>
      <c r="Q23" s="3">
        <f>VLOOKUP(ABS(N23-Q19),Note!$E$1:$F$25,2,FALSE)</f>
        <v>1</v>
      </c>
      <c r="R23">
        <f t="shared" si="25"/>
        <v>10</v>
      </c>
      <c r="S23" s="3">
        <f>VLOOKUP(ABS(R23-S19),Note!$E$1:$F$25,2,FALSE)</f>
        <v>0</v>
      </c>
      <c r="T23" s="3">
        <f>VLOOKUP(ABS(R23-T19),Note!$E$1:$F$25,2,FALSE)</f>
        <v>0</v>
      </c>
      <c r="U23" s="3">
        <f>VLOOKUP(ABS(R23-U19),Note!$E$1:$F$25,2,FALSE)</f>
        <v>0</v>
      </c>
      <c r="V23">
        <f t="shared" si="26"/>
        <v>10</v>
      </c>
      <c r="W23" s="3">
        <f>VLOOKUP(ABS(V23-W19),Note!$E$1:$F$25,2,FALSE)</f>
        <v>0</v>
      </c>
      <c r="X23" s="3">
        <f>VLOOKUP(ABS(V23-X19),Note!$E$1:$F$25,2,FALSE)</f>
        <v>0</v>
      </c>
      <c r="Y23" s="3">
        <f>VLOOKUP(ABS(V23-Y19),Note!$E$1:$F$25,2,FALSE)</f>
        <v>1</v>
      </c>
      <c r="Z23">
        <f t="shared" si="27"/>
        <v>10</v>
      </c>
      <c r="AA23" s="3">
        <f>VLOOKUP(ABS(Z23-AA19),Note!$E$1:$F$25,2,FALSE)</f>
        <v>0</v>
      </c>
      <c r="AB23" s="3">
        <f>VLOOKUP(ABS(Z23-AB19),Note!$E$1:$F$25,2,FALSE)</f>
        <v>1</v>
      </c>
      <c r="AC23" s="3">
        <f>VLOOKUP(ABS(Z23-AC19),Note!$E$1:$F$25,2,FALSE)</f>
        <v>0</v>
      </c>
      <c r="AD23">
        <f t="shared" si="28"/>
        <v>10</v>
      </c>
      <c r="AE23" s="3">
        <f>VLOOKUP(ABS(AD23-AE19),Note!$E$1:$F$25,2,FALSE)</f>
        <v>0</v>
      </c>
      <c r="AF23" s="3">
        <f>VLOOKUP(ABS(AD23-AF19),Note!$E$1:$F$25,2,FALSE)</f>
        <v>0</v>
      </c>
      <c r="AG23" s="3">
        <f>VLOOKUP(ABS(AD23-AG19),Note!$E$1:$F$25,2,FALSE)</f>
        <v>0</v>
      </c>
      <c r="AH23">
        <f t="shared" si="29"/>
        <v>10</v>
      </c>
      <c r="AI23" s="3">
        <f>VLOOKUP(ABS(AH23-AI19),Note!$E$1:$F$25,2,FALSE)</f>
        <v>0</v>
      </c>
      <c r="AJ23" s="3">
        <f>VLOOKUP(ABS(AH23-AJ19),Note!$E$1:$F$25,2,FALSE)</f>
        <v>1</v>
      </c>
      <c r="AK23" s="3">
        <f>VLOOKUP(ABS(AH23-AK19),Note!$E$1:$F$25,2,FALSE)</f>
        <v>0</v>
      </c>
      <c r="AL23">
        <f t="shared" si="30"/>
        <v>10</v>
      </c>
      <c r="AM23" s="3">
        <f>VLOOKUP(ABS(AL23-AM19),Note!$E$1:$F$25,2,FALSE)</f>
        <v>1</v>
      </c>
      <c r="AN23" s="3">
        <f>VLOOKUP(ABS(AL23-AN19),Note!$E$1:$F$25,2,FALSE)</f>
        <v>0</v>
      </c>
      <c r="AO23" s="3">
        <f>VLOOKUP(ABS(AL23-AO19),Note!$E$1:$F$25,2,FALSE)</f>
        <v>0</v>
      </c>
      <c r="AP23">
        <f t="shared" si="31"/>
        <v>10</v>
      </c>
      <c r="AQ23" s="3">
        <f>VLOOKUP(ABS(AP23-AQ19),Note!$E$1:$F$25,2,FALSE)</f>
        <v>0</v>
      </c>
      <c r="AR23" s="3">
        <f>VLOOKUP(ABS(AP23-AR19),Note!$E$1:$F$25,2,FALSE)</f>
        <v>0</v>
      </c>
      <c r="AS23" s="3">
        <f>VLOOKUP(ABS(AP23-AS19),Note!$E$1:$F$25,2,FALSE)</f>
        <v>0</v>
      </c>
      <c r="AT23">
        <f t="shared" si="32"/>
        <v>10</v>
      </c>
      <c r="AU23" s="3">
        <f>VLOOKUP(ABS(AT23-AU19),Note!$E$1:$F$25,2,FALSE)</f>
        <v>1</v>
      </c>
      <c r="AV23" s="3">
        <f>VLOOKUP(ABS(AT23-AV19),Note!$E$1:$F$25,2,FALSE)</f>
        <v>0</v>
      </c>
      <c r="AW23" s="3">
        <f>VLOOKUP(ABS(AT23-AW19),Note!$E$1:$F$25,2,FALSE)</f>
        <v>0</v>
      </c>
    </row>
    <row r="24" spans="4:48">
      <c r="D24">
        <f>SUM(C20:C23,D20:D23,E20:E23)</f>
        <v>1</v>
      </c>
      <c r="H24">
        <f>SUM(G20:G23,H20:H23,I20:I23)</f>
        <v>2</v>
      </c>
      <c r="L24">
        <f>SUM(K20:K23,L20:L23,M20:M23)</f>
        <v>1</v>
      </c>
      <c r="P24">
        <f>SUM(O20:O23,P20:P23,Q20:Q23)</f>
        <v>3</v>
      </c>
      <c r="T24">
        <f>SUM(S20:S23,T20:T23,U20:U23)</f>
        <v>1</v>
      </c>
      <c r="X24">
        <f>SUM(W20:W23,X20:X23,Y20:Y23)</f>
        <v>3</v>
      </c>
      <c r="AB24">
        <f>SUM(AA20:AA23,AB20:AB23,AC20:AC23)</f>
        <v>2</v>
      </c>
      <c r="AF24">
        <f>SUM(AE20:AE23,AF20:AF23,AG20:AG23)</f>
        <v>2</v>
      </c>
      <c r="AJ24">
        <f>SUM(AI20:AI23,AJ20:AJ23,AK20:AK23)</f>
        <v>3</v>
      </c>
      <c r="AN24">
        <f>SUM(AM20:AM23,AN20:AN23,AO20:AO23)</f>
        <v>3</v>
      </c>
      <c r="AR24">
        <f>SUM(AQ20:AQ23,AR20:AR23,AS20:AS23)</f>
        <v>1</v>
      </c>
      <c r="AV24">
        <f>SUM(AU20:AU23,AV20:AV23,AW20:AW23)</f>
        <v>3</v>
      </c>
    </row>
    <row r="25" spans="1:51">
      <c r="A25" s="1" t="str">
        <f>D32&amp;H32&amp;L32&amp;P32&amp;T32&amp;X32&amp;AB32&amp;AF32&amp;AJ32&amp;AN32&amp;AR32&amp;AV32</f>
        <v>0404／／／／／／／／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1" t="s">
        <v>438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4"/>
      <c r="AY25" s="4"/>
    </row>
    <row r="26" spans="3:51">
      <c r="C26" t="s">
        <v>0</v>
      </c>
      <c r="D26" t="s">
        <v>5</v>
      </c>
      <c r="E26" t="s">
        <v>49</v>
      </c>
      <c r="G26" t="s">
        <v>38</v>
      </c>
      <c r="H26" t="s">
        <v>6</v>
      </c>
      <c r="I26" t="s">
        <v>10</v>
      </c>
      <c r="K26" t="s">
        <v>3</v>
      </c>
      <c r="L26" t="s">
        <v>45</v>
      </c>
      <c r="M26" t="s">
        <v>11</v>
      </c>
      <c r="O26" t="s">
        <v>42</v>
      </c>
      <c r="P26" t="s">
        <v>8</v>
      </c>
      <c r="Q26" t="s">
        <v>12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3:51">
      <c r="C27">
        <f>VLOOKUP(C26,Note!$A$1:$B$26,2,FALSE)</f>
        <v>0</v>
      </c>
      <c r="D27">
        <f>VLOOKUP(D26,Note!$A$1:$B$26,2,FALSE)</f>
        <v>4</v>
      </c>
      <c r="E27">
        <f>VLOOKUP(E26,Note!$A$1:$B$26,2,FALSE)</f>
        <v>8</v>
      </c>
      <c r="G27">
        <f>VLOOKUP(G26,Note!$A$1:$B$26,2,FALSE)</f>
        <v>1</v>
      </c>
      <c r="H27">
        <f>VLOOKUP(H26,Note!$A$1:$B$26,2,FALSE)</f>
        <v>5</v>
      </c>
      <c r="I27">
        <f>VLOOKUP(I26,Note!$A$1:$B$26,2,FALSE)</f>
        <v>9</v>
      </c>
      <c r="K27">
        <f>VLOOKUP(K26,Note!$A$1:$B$26,2,FALSE)</f>
        <v>2</v>
      </c>
      <c r="L27">
        <f>VLOOKUP(L26,Note!$A$1:$B$26,2,FALSE)</f>
        <v>6</v>
      </c>
      <c r="M27">
        <f>VLOOKUP(M26,Note!$A$1:$B$26,2,FALSE)</f>
        <v>10</v>
      </c>
      <c r="O27">
        <f>VLOOKUP(O26,Note!$A$1:$B$26,2,FALSE)</f>
        <v>3</v>
      </c>
      <c r="P27">
        <f>VLOOKUP(P26,Note!$A$1:$B$26,2,FALSE)</f>
        <v>7</v>
      </c>
      <c r="Q27">
        <f>VLOOKUP(Q26,Note!$A$1:$B$26,2,FALSE)</f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>
      <c r="A28" t="str">
        <f>まとめ3!$A$1</f>
        <v>C</v>
      </c>
      <c r="B28">
        <f>VLOOKUP(A28,Note!$A$1:$B$26,2,FALSE)</f>
        <v>0</v>
      </c>
      <c r="C28" s="3">
        <f>VLOOKUP(ABS(B28-C27),Note!$E$1:$F$25,2,FALSE)</f>
        <v>0</v>
      </c>
      <c r="D28" s="3">
        <f>VLOOKUP(ABS(B28-D27),Note!$E$1:$F$25,2,FALSE)</f>
        <v>0</v>
      </c>
      <c r="E28" s="3">
        <f>VLOOKUP(ABS(B28-E27),Note!$E$1:$F$25,2,FALSE)</f>
        <v>0</v>
      </c>
      <c r="F28">
        <f t="shared" ref="F28:F31" si="33">B28</f>
        <v>0</v>
      </c>
      <c r="G28" s="3">
        <f>VLOOKUP(ABS(F28-G27),Note!$E$1:$F$25,2,FALSE)</f>
        <v>1</v>
      </c>
      <c r="H28" s="3">
        <f>VLOOKUP(ABS(F28-H27),Note!$E$1:$F$25,2,FALSE)</f>
        <v>0</v>
      </c>
      <c r="I28" s="3">
        <f>VLOOKUP(ABS(F28-I27),Note!$E$1:$F$25,2,FALSE)</f>
        <v>0</v>
      </c>
      <c r="J28">
        <f t="shared" ref="J28:J31" si="34">F28</f>
        <v>0</v>
      </c>
      <c r="K28" s="3">
        <f>VLOOKUP(ABS(J28-K27),Note!$E$1:$F$25,2,FALSE)</f>
        <v>0</v>
      </c>
      <c r="L28" s="3">
        <f>VLOOKUP(ABS(J28-L27),Note!$E$1:$F$25,2,FALSE)</f>
        <v>0</v>
      </c>
      <c r="M28" s="3">
        <f>VLOOKUP(ABS(J28-M27),Note!$E$1:$F$25,2,FALSE)</f>
        <v>0</v>
      </c>
      <c r="N28">
        <f t="shared" ref="N28:N31" si="35">J28</f>
        <v>0</v>
      </c>
      <c r="O28" s="3">
        <f>VLOOKUP(ABS(N28-O27),Note!$E$1:$F$25,2,FALSE)</f>
        <v>0</v>
      </c>
      <c r="P28" s="3">
        <f>VLOOKUP(ABS(N28-P27),Note!$E$1:$F$25,2,FALSE)</f>
        <v>0</v>
      </c>
      <c r="Q28" s="3">
        <f>VLOOKUP(ABS(N28-Q27),Note!$E$1:$F$25,2,FALSE)</f>
        <v>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>
      <c r="A29" t="str">
        <f>VLOOKUP(まとめ3!$A$1&amp;"aug7",Chords!$A$2:$D$188,2,FALSE)</f>
        <v>E</v>
      </c>
      <c r="B29">
        <f>VLOOKUP(A29,Note!$A$1:$B$26,2,FALSE)</f>
        <v>4</v>
      </c>
      <c r="C29" s="3">
        <f>VLOOKUP(ABS(B29-C27),Note!$E$1:$F$25,2,FALSE)</f>
        <v>0</v>
      </c>
      <c r="D29" s="3">
        <f>VLOOKUP(ABS(B29-D27),Note!$E$1:$F$25,2,FALSE)</f>
        <v>0</v>
      </c>
      <c r="E29" s="3">
        <f>VLOOKUP(ABS(B29-E27),Note!$E$1:$F$25,2,FALSE)</f>
        <v>0</v>
      </c>
      <c r="F29">
        <f t="shared" si="33"/>
        <v>4</v>
      </c>
      <c r="G29" s="3">
        <f>VLOOKUP(ABS(F29-G27),Note!$E$1:$F$25,2,FALSE)</f>
        <v>0</v>
      </c>
      <c r="H29" s="3">
        <f>VLOOKUP(ABS(F29-H27),Note!$E$1:$F$25,2,FALSE)</f>
        <v>1</v>
      </c>
      <c r="I29" s="3">
        <f>VLOOKUP(ABS(F29-I27),Note!$E$1:$F$25,2,FALSE)</f>
        <v>0</v>
      </c>
      <c r="J29">
        <f t="shared" si="34"/>
        <v>4</v>
      </c>
      <c r="K29" s="3">
        <f>VLOOKUP(ABS(J29-K27),Note!$E$1:$F$25,2,FALSE)</f>
        <v>0</v>
      </c>
      <c r="L29" s="3">
        <f>VLOOKUP(ABS(J29-L27),Note!$E$1:$F$25,2,FALSE)</f>
        <v>0</v>
      </c>
      <c r="M29" s="3">
        <f>VLOOKUP(ABS(J29-M27),Note!$E$1:$F$25,2,FALSE)</f>
        <v>0</v>
      </c>
      <c r="N29">
        <f t="shared" si="35"/>
        <v>4</v>
      </c>
      <c r="O29" s="3">
        <f>VLOOKUP(ABS(N29-O27),Note!$E$1:$F$25,2,FALSE)</f>
        <v>1</v>
      </c>
      <c r="P29" s="3">
        <f>VLOOKUP(ABS(N29-P27),Note!$E$1:$F$25,2,FALSE)</f>
        <v>0</v>
      </c>
      <c r="Q29" s="3">
        <f>VLOOKUP(ABS(N29-Q27),Note!$E$1:$F$25,2,FALSE)</f>
        <v>0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>
      <c r="A30" t="str">
        <f>VLOOKUP(まとめ3!$A$1&amp;"aug7",Chords!$A$2:$D$188,3,FALSE)</f>
        <v>G#</v>
      </c>
      <c r="B30">
        <f>VLOOKUP(A30,Note!$A$1:$B$26,2,FALSE)</f>
        <v>8</v>
      </c>
      <c r="C30" s="3">
        <f>VLOOKUP(ABS(B30-C27),Note!$E$1:$F$25,2,FALSE)</f>
        <v>0</v>
      </c>
      <c r="D30" s="3">
        <f>VLOOKUP(ABS(B30-D27),Note!$E$1:$F$25,2,FALSE)</f>
        <v>0</v>
      </c>
      <c r="E30" s="3">
        <f>VLOOKUP(ABS(B30-E27),Note!$E$1:$F$25,2,FALSE)</f>
        <v>0</v>
      </c>
      <c r="F30">
        <f t="shared" si="33"/>
        <v>8</v>
      </c>
      <c r="G30" s="3">
        <f>VLOOKUP(ABS(F30-G27),Note!$E$1:$F$25,2,FALSE)</f>
        <v>0</v>
      </c>
      <c r="H30" s="3">
        <f>VLOOKUP(ABS(F30-H27),Note!$E$1:$F$25,2,FALSE)</f>
        <v>0</v>
      </c>
      <c r="I30" s="3">
        <f>VLOOKUP(ABS(F30-I27),Note!$E$1:$F$25,2,FALSE)</f>
        <v>1</v>
      </c>
      <c r="J30">
        <f t="shared" si="34"/>
        <v>8</v>
      </c>
      <c r="K30" s="3">
        <f>VLOOKUP(ABS(J30-K27),Note!$E$1:$F$25,2,FALSE)</f>
        <v>0</v>
      </c>
      <c r="L30" s="3">
        <f>VLOOKUP(ABS(J30-L27),Note!$E$1:$F$25,2,FALSE)</f>
        <v>0</v>
      </c>
      <c r="M30" s="3">
        <f>VLOOKUP(ABS(J30-M27),Note!$E$1:$F$25,2,FALSE)</f>
        <v>0</v>
      </c>
      <c r="N30">
        <f t="shared" si="35"/>
        <v>8</v>
      </c>
      <c r="O30" s="3">
        <f>VLOOKUP(ABS(N30-O27),Note!$E$1:$F$25,2,FALSE)</f>
        <v>0</v>
      </c>
      <c r="P30" s="3">
        <f>VLOOKUP(ABS(N30-P27),Note!$E$1:$F$25,2,FALSE)</f>
        <v>1</v>
      </c>
      <c r="Q30" s="3">
        <f>VLOOKUP(ABS(N30-Q27),Note!$E$1:$F$25,2,FALSE)</f>
        <v>0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>
      <c r="A31" t="str">
        <f>VLOOKUP(まとめ3!$A$1&amp;"aug7",Chords!$A$2:$D$188,4,FALSE)</f>
        <v>B♭</v>
      </c>
      <c r="B31">
        <f>VLOOKUP(A31,Note!$A$1:$B$26,2,FALSE)</f>
        <v>10</v>
      </c>
      <c r="C31" s="3">
        <f>VLOOKUP(ABS(B31-C27),Note!$E$1:$F$25,2,FALSE)</f>
        <v>0</v>
      </c>
      <c r="D31" s="3">
        <f>VLOOKUP(ABS(B31-D27),Note!$E$1:$F$25,2,FALSE)</f>
        <v>0</v>
      </c>
      <c r="E31" s="3">
        <f>VLOOKUP(ABS(B31-E27),Note!$E$1:$F$25,2,FALSE)</f>
        <v>0</v>
      </c>
      <c r="F31">
        <f t="shared" si="33"/>
        <v>10</v>
      </c>
      <c r="G31" s="3">
        <f>VLOOKUP(ABS(F31-G27),Note!$E$1:$F$25,2,FALSE)</f>
        <v>0</v>
      </c>
      <c r="H31" s="3">
        <f>VLOOKUP(ABS(F31-H27),Note!$E$1:$F$25,2,FALSE)</f>
        <v>0</v>
      </c>
      <c r="I31" s="3">
        <f>VLOOKUP(ABS(F31-I27),Note!$E$1:$F$25,2,FALSE)</f>
        <v>1</v>
      </c>
      <c r="J31">
        <f t="shared" si="34"/>
        <v>10</v>
      </c>
      <c r="K31" s="3">
        <f>VLOOKUP(ABS(J31-K27),Note!$E$1:$F$25,2,FALSE)</f>
        <v>0</v>
      </c>
      <c r="L31" s="3">
        <f>VLOOKUP(ABS(J31-L27),Note!$E$1:$F$25,2,FALSE)</f>
        <v>0</v>
      </c>
      <c r="M31" s="3">
        <f>VLOOKUP(ABS(J31-M27),Note!$E$1:$F$25,2,FALSE)</f>
        <v>0</v>
      </c>
      <c r="N31">
        <f t="shared" si="35"/>
        <v>10</v>
      </c>
      <c r="O31" s="3">
        <f>VLOOKUP(ABS(N31-O27),Note!$E$1:$F$25,2,FALSE)</f>
        <v>0</v>
      </c>
      <c r="P31" s="3">
        <f>VLOOKUP(ABS(N31-P27),Note!$E$1:$F$25,2,FALSE)</f>
        <v>0</v>
      </c>
      <c r="Q31" s="3">
        <f>VLOOKUP(ABS(N31-Q27),Note!$E$1:$F$25,2,FALSE)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4:51">
      <c r="D32">
        <f>SUM(C28:C31,D28:D31,E28:E31)</f>
        <v>0</v>
      </c>
      <c r="H32">
        <f>SUM(G28:G31,H28:H31,I28:I31)</f>
        <v>4</v>
      </c>
      <c r="L32">
        <f>SUM(K28:K31,L28:L31,M28:M31)</f>
        <v>0</v>
      </c>
      <c r="P32">
        <f>SUM(O28:O31,P28:P31,Q28:Q31)</f>
        <v>4</v>
      </c>
      <c r="S32" s="4"/>
      <c r="T32" t="s">
        <v>370</v>
      </c>
      <c r="X32" t="s">
        <v>370</v>
      </c>
      <c r="AB32" t="s">
        <v>370</v>
      </c>
      <c r="AF32" t="s">
        <v>370</v>
      </c>
      <c r="AJ32" t="s">
        <v>370</v>
      </c>
      <c r="AN32" t="s">
        <v>370</v>
      </c>
      <c r="AR32" t="s">
        <v>370</v>
      </c>
      <c r="AV32" t="s">
        <v>370</v>
      </c>
      <c r="AW32" s="4"/>
      <c r="AX32" s="4"/>
      <c r="AY32" s="4"/>
    </row>
    <row r="34" spans="19:51"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1:51"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40" spans="2:20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50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</row>
    <row r="42" spans="2:50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</row>
    <row r="43" spans="21:50"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</row>
    <row r="44" spans="21:50"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</row>
    <row r="45" spans="2:50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</row>
    <row r="46" spans="2:20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2:20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2:20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2:20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</sheetData>
  <pageMargins left="0.699305555555556" right="0.699305555555556" top="0.75" bottom="0.75" header="0.3" footer="0.3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W36"/>
  <sheetViews>
    <sheetView zoomScale="85" zoomScaleNormal="85" workbookViewId="0">
      <selection activeCell="A35" sqref="A35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141322414224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439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VLOOKUP(まとめ3!$A$1&amp;"△7",Chords!$A$2:$D$188,2,FALSE)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VLOOKUP(まとめ3!$A$1&amp;"△7",Chords!$A$2:$D$188,3,FALSE)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VLOOKUP(まとめ3!$A$1&amp;"△7",Chords!$A$2:$D$188,4,FALSE)</f>
        <v>B</v>
      </c>
      <c r="B7">
        <f>VLOOKUP(A7,Note!$A$1:$B$26,2,FALSE)</f>
        <v>11</v>
      </c>
      <c r="C7" s="3">
        <f>VLOOKUP(ABS(B7-C3),Note!$E$1:$F$25,2,FALSE)</f>
        <v>1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11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11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0</v>
      </c>
      <c r="N7">
        <f t="shared" si="2"/>
        <v>11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>
        <f t="shared" si="3"/>
        <v>11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0</v>
      </c>
      <c r="V7">
        <f t="shared" si="4"/>
        <v>11</v>
      </c>
      <c r="W7" s="3">
        <f>VLOOKUP(ABS(V7-W3),Note!$E$1:$F$25,2,FALSE)</f>
        <v>0</v>
      </c>
      <c r="X7" s="3">
        <f>VLOOKUP(ABS(V7-X3),Note!$E$1:$F$25,2,FALSE)</f>
        <v>0</v>
      </c>
      <c r="Y7" s="3">
        <f>VLOOKUP(ABS(V7-Y3),Note!$E$1:$F$25,2,FALSE)</f>
        <v>1</v>
      </c>
      <c r="Z7">
        <f t="shared" si="5"/>
        <v>11</v>
      </c>
      <c r="AA7" s="3">
        <f>VLOOKUP(ABS(Z7-AA3),Note!$E$1:$F$25,2,FALSE)</f>
        <v>0</v>
      </c>
      <c r="AB7" s="3">
        <f>VLOOKUP(ABS(Z7-AB3),Note!$E$1:$F$25,2,FALSE)</f>
        <v>1</v>
      </c>
      <c r="AC7" s="3">
        <f>VLOOKUP(ABS(Z7-AC3),Note!$E$1:$F$25,2,FALSE)</f>
        <v>0</v>
      </c>
      <c r="AD7">
        <f t="shared" si="6"/>
        <v>11</v>
      </c>
      <c r="AE7" s="3">
        <f>VLOOKUP(ABS(AD7-AE3),Note!$E$1:$F$25,2,FALSE)</f>
        <v>0</v>
      </c>
      <c r="AF7" s="3">
        <f>VLOOKUP(ABS(AD7-AF3),Note!$E$1:$F$25,2,FALSE)</f>
        <v>0</v>
      </c>
      <c r="AG7" s="3">
        <f>VLOOKUP(ABS(AD7-AG3),Note!$E$1:$F$25,2,FALSE)</f>
        <v>0</v>
      </c>
      <c r="AH7">
        <f t="shared" si="7"/>
        <v>11</v>
      </c>
      <c r="AI7" s="3">
        <f>VLOOKUP(ABS(AH7-AI3),Note!$E$1:$F$25,2,FALSE)</f>
        <v>0</v>
      </c>
      <c r="AJ7" s="3">
        <f>VLOOKUP(ABS(AH7-AJ3),Note!$E$1:$F$25,2,FALSE)</f>
        <v>1</v>
      </c>
      <c r="AK7" s="3">
        <f>VLOOKUP(ABS(AH7-AK3),Note!$E$1:$F$25,2,FALSE)</f>
        <v>0</v>
      </c>
      <c r="AL7">
        <f t="shared" si="8"/>
        <v>11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11</v>
      </c>
      <c r="AQ7" s="3">
        <f>VLOOKUP(ABS(AP7-AQ3),Note!$E$1:$F$25,2,FALSE)</f>
        <v>1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11</v>
      </c>
      <c r="AU7" s="3">
        <f>VLOOKUP(ABS(AT7-AU3),Note!$E$1:$F$25,2,FALSE)</f>
        <v>0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1</v>
      </c>
      <c r="H9">
        <f>SUM(G4:G8,H4:H8,I4:I8)</f>
        <v>4</v>
      </c>
      <c r="L9">
        <f>SUM(K4:K8,L4:L8,M4:M8)</f>
        <v>1</v>
      </c>
      <c r="P9">
        <f>SUM(O4:O8,P4:P8,Q4:Q8)</f>
        <v>3</v>
      </c>
      <c r="T9">
        <f>SUM(S4:S8,T4:T8,U4:U8)</f>
        <v>2</v>
      </c>
      <c r="X9">
        <f>SUM(W4:W8,X4:X8,Y4:Y8)</f>
        <v>2</v>
      </c>
      <c r="AB9">
        <f>SUM(AA4:AA8,AB4:AB8,AC4:AC8)</f>
        <v>4</v>
      </c>
      <c r="AF9">
        <f>SUM(AE4:AE8,AF4:AF8,AG4:AG8)</f>
        <v>1</v>
      </c>
      <c r="AJ9">
        <f>SUM(AI4:AI8,AJ4:AJ8,AK4:AK8)</f>
        <v>4</v>
      </c>
      <c r="AN9">
        <f>SUM(AM4:AM8,AN4:AN8,AO4:AO8)</f>
        <v>2</v>
      </c>
      <c r="AR9">
        <f>SUM(AQ4:AQ8,AR4:AR8,AS4:AS8)</f>
        <v>2</v>
      </c>
      <c r="AV9">
        <f>SUM(AU4:AU8,AV4:AV8,AW4:AW8)</f>
        <v>4</v>
      </c>
    </row>
    <row r="10" spans="1:49">
      <c r="A10" s="1" t="str">
        <f>D18&amp;H18&amp;L18&amp;P18&amp;T18&amp;X18&amp;AB18&amp;AF18&amp;AJ18&amp;AN18&amp;AR18&amp;AV18</f>
        <v>331413314142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440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VLOOKUP(まとめ3!$A$1&amp;"△7",Chords!$A$2:$D$188,2,FALSE)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tr">
        <f>VLOOKUP(まとめ3!$A$1&amp;"△7",Chords!$A$2:$D$188,3,FALSE)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>
        <f t="shared" si="11"/>
        <v>7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1</v>
      </c>
      <c r="J15">
        <f t="shared" si="12"/>
        <v>7</v>
      </c>
      <c r="K15" s="3">
        <f>VLOOKUP(ABS(J15-K12),Note!$E$1:$F$25,2,FALSE)</f>
        <v>0</v>
      </c>
      <c r="L15" s="3">
        <f>VLOOKUP(ABS(J15-L12),Note!$E$1:$F$25,2,FALSE)</f>
        <v>0</v>
      </c>
      <c r="M15" s="3">
        <f>VLOOKUP(ABS(J15-M12),Note!$E$1:$F$25,2,FALSE)</f>
        <v>0</v>
      </c>
      <c r="N15">
        <f t="shared" si="13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>
        <f t="shared" si="14"/>
        <v>7</v>
      </c>
      <c r="S15" s="3">
        <f>VLOOKUP(ABS(R15-S12),Note!$E$1:$F$25,2,FALSE)</f>
        <v>0</v>
      </c>
      <c r="T15" s="3">
        <f>VLOOKUP(ABS(R15-T12),Note!$E$1:$F$25,2,FALSE)</f>
        <v>0</v>
      </c>
      <c r="U15" s="3">
        <f>VLOOKUP(ABS(R15-U12),Note!$E$1:$F$25,2,FALSE)</f>
        <v>0</v>
      </c>
      <c r="V15">
        <f t="shared" si="15"/>
        <v>7</v>
      </c>
      <c r="W15" s="3">
        <f>VLOOKUP(ABS(V15-W12),Note!$E$1:$F$25,2,FALSE)</f>
        <v>0</v>
      </c>
      <c r="X15" s="3">
        <f>VLOOKUP(ABS(V15-X12),Note!$E$1:$F$25,2,FALSE)</f>
        <v>1</v>
      </c>
      <c r="Y15" s="3">
        <f>VLOOKUP(ABS(V15-Y12),Note!$E$1:$F$25,2,FALSE)</f>
        <v>0</v>
      </c>
      <c r="Z15">
        <f t="shared" si="16"/>
        <v>7</v>
      </c>
      <c r="AA15" s="3">
        <f>VLOOKUP(ABS(Z15-AA12),Note!$E$1:$F$25,2,FALSE)</f>
        <v>1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7</v>
      </c>
      <c r="AE15" s="3">
        <f>VLOOKUP(ABS(AD15-AE12),Note!$E$1:$F$25,2,FALSE)</f>
        <v>0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7</v>
      </c>
      <c r="AI15" s="3">
        <f>VLOOKUP(ABS(AH15-AI12),Note!$E$1:$F$25,2,FALSE)</f>
        <v>1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7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7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0</v>
      </c>
      <c r="AT15">
        <f t="shared" si="21"/>
        <v>7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1</v>
      </c>
    </row>
    <row r="16" spans="1:49">
      <c r="A16" t="str">
        <f>VLOOKUP(まとめ3!$A$1&amp;"△7",Chords!$A$2:$D$188,4,FALSE)</f>
        <v>B</v>
      </c>
      <c r="B16">
        <f>VLOOKUP(A16,Note!$A$1:$B$26,2,FALSE)</f>
        <v>11</v>
      </c>
      <c r="C16" s="3">
        <f>VLOOKUP(ABS(B16-C12),Note!$E$1:$F$25,2,FALSE)</f>
        <v>1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11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11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0</v>
      </c>
      <c r="N16">
        <f t="shared" si="13"/>
        <v>11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>
        <f t="shared" si="14"/>
        <v>11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0</v>
      </c>
      <c r="V16">
        <f t="shared" si="15"/>
        <v>11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1</v>
      </c>
      <c r="Z16">
        <f t="shared" si="16"/>
        <v>11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0</v>
      </c>
      <c r="AD16">
        <f t="shared" si="17"/>
        <v>11</v>
      </c>
      <c r="AE16" s="3">
        <f>VLOOKUP(ABS(AD16-AE12),Note!$E$1:$F$25,2,FALSE)</f>
        <v>0</v>
      </c>
      <c r="AF16" s="3">
        <f>VLOOKUP(ABS(AD16-AF12),Note!$E$1:$F$25,2,FALSE)</f>
        <v>1</v>
      </c>
      <c r="AG16" s="3">
        <f>VLOOKUP(ABS(AD16-AG12),Note!$E$1:$F$25,2,FALSE)</f>
        <v>0</v>
      </c>
      <c r="AH16">
        <f t="shared" si="18"/>
        <v>11</v>
      </c>
      <c r="AI16" s="3">
        <f>VLOOKUP(ABS(AH16-AI12),Note!$E$1:$F$25,2,FALSE)</f>
        <v>0</v>
      </c>
      <c r="AJ16" s="3">
        <f>VLOOKUP(ABS(AH16-AJ12),Note!$E$1:$F$25,2,FALSE)</f>
        <v>0</v>
      </c>
      <c r="AK16" s="3">
        <f>VLOOKUP(ABS(AH16-AK12),Note!$E$1:$F$25,2,FALSE)</f>
        <v>0</v>
      </c>
      <c r="AL16">
        <f t="shared" si="19"/>
        <v>11</v>
      </c>
      <c r="AM16" s="3">
        <f>VLOOKUP(ABS(AL16-AM12),Note!$E$1:$F$25,2,FALSE)</f>
        <v>0</v>
      </c>
      <c r="AN16" s="3">
        <f>VLOOKUP(ABS(AL16-AN12),Note!$E$1:$F$25,2,FALSE)</f>
        <v>1</v>
      </c>
      <c r="AO16" s="3">
        <f>VLOOKUP(ABS(AL16-AO12),Note!$E$1:$F$25,2,FALSE)</f>
        <v>0</v>
      </c>
      <c r="AP16">
        <f t="shared" si="20"/>
        <v>11</v>
      </c>
      <c r="AQ16" s="3">
        <f>VLOOKUP(ABS(AP16-AQ12),Note!$E$1:$F$25,2,FALSE)</f>
        <v>1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11</v>
      </c>
      <c r="AU16" s="3">
        <f>VLOOKUP(ABS(AT16-AU12),Note!$E$1:$F$25,2,FALSE)</f>
        <v>0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3</v>
      </c>
      <c r="H18">
        <f>SUM(G13:G17,H13:H17,I13:I17)</f>
        <v>3</v>
      </c>
      <c r="L18">
        <f>SUM(K13:K17,L13:L17,M13:M17)</f>
        <v>1</v>
      </c>
      <c r="P18">
        <f>SUM(O13:O17,P13:P17,Q13:Q17)</f>
        <v>4</v>
      </c>
      <c r="T18">
        <f>SUM(S13:S17,T13:T17,U13:U17)</f>
        <v>1</v>
      </c>
      <c r="X18">
        <f>SUM(W13:W17,X13:X17,Y13:Y17)</f>
        <v>3</v>
      </c>
      <c r="AB18">
        <f>SUM(AA13:AA17,AB13:AB17,AC13:AC17)</f>
        <v>3</v>
      </c>
      <c r="AF18">
        <f>SUM(AE13:AE17,AF13:AF17,AG13:AG17)</f>
        <v>1</v>
      </c>
      <c r="AJ18">
        <f>SUM(AI13:AI17,AJ13:AJ17,AK13:AK17)</f>
        <v>4</v>
      </c>
      <c r="AN18">
        <f>SUM(AM13:AM17,AN13:AN17,AO13:AO17)</f>
        <v>1</v>
      </c>
      <c r="AR18">
        <f>SUM(AQ13:AQ17,AR13:AR17,AS13:AS17)</f>
        <v>4</v>
      </c>
      <c r="AV18">
        <f>SUM(AU13:AU17,AV13:AV17,AW13:AW17)</f>
        <v>2</v>
      </c>
    </row>
    <row r="19" spans="1:49">
      <c r="A19" s="1" t="str">
        <f>D27&amp;H27&amp;L27&amp;P27&amp;T27&amp;X27&amp;AB27&amp;AF27&amp;AJ27&amp;AN27&amp;AR27&amp;AV27</f>
        <v>422313232332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441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VLOOKUP(まとめ3!$A$1&amp;"△7",Chords!$A$2:$D$188,2,FALSE)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tr">
        <f>VLOOKUP(まとめ3!$A$1&amp;"△7",Chords!$A$2:$D$188,3,FALSE)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>
        <f t="shared" si="22"/>
        <v>7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0</v>
      </c>
      <c r="J24">
        <f t="shared" si="23"/>
        <v>7</v>
      </c>
      <c r="K24" s="3">
        <f>VLOOKUP(ABS(J24-K21),Note!$E$1:$F$25,2,FALSE)</f>
        <v>0</v>
      </c>
      <c r="L24" s="3">
        <f>VLOOKUP(ABS(J24-L21),Note!$E$1:$F$25,2,FALSE)</f>
        <v>0</v>
      </c>
      <c r="M24" s="3">
        <f>VLOOKUP(ABS(J24-M21),Note!$E$1:$F$25,2,FALSE)</f>
        <v>1</v>
      </c>
      <c r="N24">
        <f t="shared" si="24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>
        <f t="shared" si="25"/>
        <v>7</v>
      </c>
      <c r="S24" s="3">
        <f>VLOOKUP(ABS(R24-S21),Note!$E$1:$F$25,2,FALSE)</f>
        <v>0</v>
      </c>
      <c r="T24" s="3">
        <f>VLOOKUP(ABS(R24-T21),Note!$E$1:$F$25,2,FALSE)</f>
        <v>0</v>
      </c>
      <c r="U24" s="3">
        <f>VLOOKUP(ABS(R24-U21),Note!$E$1:$F$25,2,FALSE)</f>
        <v>0</v>
      </c>
      <c r="V24">
        <f t="shared" si="26"/>
        <v>7</v>
      </c>
      <c r="W24" s="3">
        <f>VLOOKUP(ABS(V24-W21),Note!$E$1:$F$25,2,FALSE)</f>
        <v>0</v>
      </c>
      <c r="X24" s="3">
        <f>VLOOKUP(ABS(V24-X21),Note!$E$1:$F$25,2,FALSE)</f>
        <v>1</v>
      </c>
      <c r="Y24" s="3">
        <f>VLOOKUP(ABS(V24-Y21),Note!$E$1:$F$25,2,FALSE)</f>
        <v>0</v>
      </c>
      <c r="Z24">
        <f t="shared" si="27"/>
        <v>7</v>
      </c>
      <c r="AA24" s="3">
        <f>VLOOKUP(ABS(Z24-AA21),Note!$E$1:$F$25,2,FALSE)</f>
        <v>1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7</v>
      </c>
      <c r="AE24" s="3">
        <f>VLOOKUP(ABS(AD24-AE21),Note!$E$1:$F$25,2,FALSE)</f>
        <v>0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7</v>
      </c>
      <c r="AI24" s="3">
        <f>VLOOKUP(ABS(AH24-AI21),Note!$E$1:$F$25,2,FALSE)</f>
        <v>1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7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7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7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0</v>
      </c>
    </row>
    <row r="25" spans="1:49">
      <c r="A25" t="str">
        <f>VLOOKUP(まとめ3!$A$1&amp;"△7",Chords!$A$2:$D$188,4,FALSE)</f>
        <v>B</v>
      </c>
      <c r="B25">
        <f>VLOOKUP(A25,Note!$A$1:$B$26,2,FALSE)</f>
        <v>11</v>
      </c>
      <c r="C25" s="3">
        <f>VLOOKUP(ABS(B25-C21),Note!$E$1:$F$25,2,FALSE)</f>
        <v>1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11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11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11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0</v>
      </c>
      <c r="R25">
        <f t="shared" si="25"/>
        <v>11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1</v>
      </c>
      <c r="V25">
        <f t="shared" si="26"/>
        <v>11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0</v>
      </c>
      <c r="Z25">
        <f t="shared" si="27"/>
        <v>11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1</v>
      </c>
      <c r="AD25">
        <f t="shared" si="28"/>
        <v>11</v>
      </c>
      <c r="AE25" s="3">
        <f>VLOOKUP(ABS(AD25-AE21),Note!$E$1:$F$25,2,FALSE)</f>
        <v>0</v>
      </c>
      <c r="AF25" s="3">
        <f>VLOOKUP(ABS(AD25-AF21),Note!$E$1:$F$25,2,FALSE)</f>
        <v>1</v>
      </c>
      <c r="AG25" s="3">
        <f>VLOOKUP(ABS(AD25-AG21),Note!$E$1:$F$25,2,FALSE)</f>
        <v>0</v>
      </c>
      <c r="AH25">
        <f t="shared" si="29"/>
        <v>11</v>
      </c>
      <c r="AI25" s="3">
        <f>VLOOKUP(ABS(AH25-AI21),Note!$E$1:$F$25,2,FALSE)</f>
        <v>0</v>
      </c>
      <c r="AJ25" s="3">
        <f>VLOOKUP(ABS(AH25-AJ21),Note!$E$1:$F$25,2,FALSE)</f>
        <v>0</v>
      </c>
      <c r="AK25" s="3">
        <f>VLOOKUP(ABS(AH25-AK21),Note!$E$1:$F$25,2,FALSE)</f>
        <v>0</v>
      </c>
      <c r="AL25">
        <f t="shared" si="30"/>
        <v>11</v>
      </c>
      <c r="AM25" s="3">
        <f>VLOOKUP(ABS(AL25-AM21),Note!$E$1:$F$25,2,FALSE)</f>
        <v>0</v>
      </c>
      <c r="AN25" s="3">
        <f>VLOOKUP(ABS(AL25-AN21),Note!$E$1:$F$25,2,FALSE)</f>
        <v>1</v>
      </c>
      <c r="AO25" s="3">
        <f>VLOOKUP(ABS(AL25-AO21),Note!$E$1:$F$25,2,FALSE)</f>
        <v>0</v>
      </c>
      <c r="AP25">
        <f t="shared" si="31"/>
        <v>11</v>
      </c>
      <c r="AQ25" s="3">
        <f>VLOOKUP(ABS(AP25-AQ21),Note!$E$1:$F$25,2,FALSE)</f>
        <v>1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11</v>
      </c>
      <c r="AU25" s="3">
        <f>VLOOKUP(ABS(AT25-AU21),Note!$E$1:$F$25,2,FALSE)</f>
        <v>0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4</v>
      </c>
      <c r="H27">
        <f>SUM(G22:G26,H22:H26,I22:I26)</f>
        <v>2</v>
      </c>
      <c r="L27">
        <f>SUM(K22:K26,L22:L26,M22:M26)</f>
        <v>2</v>
      </c>
      <c r="P27">
        <f>SUM(O22:O26,P22:P26,Q22:Q26)</f>
        <v>3</v>
      </c>
      <c r="T27">
        <f>SUM(S22:S26,T22:T26,U22:U26)</f>
        <v>1</v>
      </c>
      <c r="X27">
        <f>SUM(W22:W26,X22:X26,Y22:Y26)</f>
        <v>3</v>
      </c>
      <c r="AB27">
        <f>SUM(AA22:AA26,AB22:AB26,AC22:AC26)</f>
        <v>2</v>
      </c>
      <c r="AF27">
        <f>SUM(AE22:AE26,AF22:AF26,AG22:AG26)</f>
        <v>3</v>
      </c>
      <c r="AJ27">
        <f>SUM(AI22:AI26,AJ22:AJ26,AK22:AK26)</f>
        <v>2</v>
      </c>
      <c r="AN27">
        <f>SUM(AM22:AM26,AN22:AN26,AO22:AO26)</f>
        <v>3</v>
      </c>
      <c r="AR27">
        <f>SUM(AQ22:AQ26,AR22:AR26,AS22:AS26)</f>
        <v>3</v>
      </c>
      <c r="AV27">
        <f>SUM(AU22:AU26,AV22:AV26,AW22:AW26)</f>
        <v>2</v>
      </c>
    </row>
    <row r="28" spans="1:49">
      <c r="A28" s="1" t="str">
        <f>D36&amp;H36&amp;L36&amp;P36&amp;T36&amp;X36&amp;AB36&amp;AF36&amp;AJ36&amp;AN36&amp;AR36&amp;AV36</f>
        <v>2323／／／／／／／／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442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17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</row>
    <row r="30" spans="3:49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  <row r="31" spans="1:49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1:49">
      <c r="A32" t="str">
        <f>VLOOKUP(まとめ3!$A$1&amp;"△7",Chords!$A$2:$D$188,2,FALSE)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</row>
    <row r="33" spans="1:49">
      <c r="A33" t="str">
        <f>VLOOKUP(まとめ3!$A$1&amp;"△7",Chords!$A$2:$D$188,3,FALSE)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>
        <f t="shared" si="33"/>
        <v>7</v>
      </c>
      <c r="G33" s="3">
        <f>VLOOKUP(ABS(F33-G30),Note!$E$1:$F$25,2,FALSE)</f>
        <v>0</v>
      </c>
      <c r="H33" s="3">
        <f>VLOOKUP(ABS(F33-H30),Note!$E$1:$F$25,2,FALSE)</f>
        <v>0</v>
      </c>
      <c r="I33" s="3">
        <f>VLOOKUP(ABS(F33-I30),Note!$E$1:$F$25,2,FALSE)</f>
        <v>0</v>
      </c>
      <c r="J33">
        <f t="shared" si="34"/>
        <v>7</v>
      </c>
      <c r="K33" s="3">
        <f>VLOOKUP(ABS(J33-K30),Note!$E$1:$F$25,2,FALSE)</f>
        <v>0</v>
      </c>
      <c r="L33" s="3">
        <f>VLOOKUP(ABS(J33-L30),Note!$E$1:$F$25,2,FALSE)</f>
        <v>1</v>
      </c>
      <c r="M33" s="3">
        <f>VLOOKUP(ABS(J33-M30),Note!$E$1:$F$25,2,FALSE)</f>
        <v>0</v>
      </c>
      <c r="N33">
        <f t="shared" si="35"/>
        <v>7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</row>
    <row r="34" spans="1:49">
      <c r="A34" t="str">
        <f>VLOOKUP(まとめ3!$A$1&amp;"△7",Chords!$A$2:$D$188,4,FALSE)</f>
        <v>B</v>
      </c>
      <c r="B34">
        <f>VLOOKUP(A34,Note!$A$1:$B$26,2,FALSE)</f>
        <v>11</v>
      </c>
      <c r="C34" s="3">
        <f>VLOOKUP(ABS(B34-C30),Note!$E$1:$F$25,2,FALSE)</f>
        <v>1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11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0</v>
      </c>
      <c r="J34">
        <f t="shared" si="34"/>
        <v>11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1</v>
      </c>
      <c r="N34">
        <f t="shared" si="35"/>
        <v>11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</row>
    <row r="35" spans="1:49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</row>
    <row r="36" spans="4:49">
      <c r="D36">
        <f>SUM(C31:C35,D31:D35,E31:E35)</f>
        <v>2</v>
      </c>
      <c r="H36">
        <f>SUM(G31:G35,H31:H35,I31:I35)</f>
        <v>3</v>
      </c>
      <c r="L36">
        <f>SUM(K31:K35,L31:L35,M31:M35)</f>
        <v>2</v>
      </c>
      <c r="P36">
        <f>SUM(O31:O35,P31:P35,Q31:Q35)</f>
        <v>3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</row>
  </sheetData>
  <pageMargins left="0.699305555555556" right="0.699305555555556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6"/>
  <sheetViews>
    <sheetView zoomScale="85" zoomScaleNormal="85" workbookViewId="0">
      <selection activeCell="AV33" sqref="AV33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042232323315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443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0</v>
      </c>
      <c r="H9">
        <f>SUM(G4:G8,H4:H8,I4:I8)</f>
        <v>4</v>
      </c>
      <c r="L9">
        <f>SUM(K4:K8,L4:L8,M4:M8)</f>
        <v>2</v>
      </c>
      <c r="P9">
        <f>SUM(O4:O8,P4:P8,Q4:Q8)</f>
        <v>2</v>
      </c>
      <c r="T9">
        <f>SUM(S4:S8,T4:T8,U4:U8)</f>
        <v>3</v>
      </c>
      <c r="X9">
        <f>SUM(W4:W8,X4:X8,Y4:Y8)</f>
        <v>2</v>
      </c>
      <c r="AB9">
        <f>SUM(AA4:AA8,AB4:AB8,AC4:AC8)</f>
        <v>3</v>
      </c>
      <c r="AF9">
        <f>SUM(AE4:AE8,AF4:AF8,AG4:AG8)</f>
        <v>2</v>
      </c>
      <c r="AJ9">
        <f>SUM(AI4:AI8,AJ4:AJ8,AK4:AK8)</f>
        <v>3</v>
      </c>
      <c r="AN9">
        <f>SUM(AM4:AM8,AN4:AN8,AO4:AO8)</f>
        <v>3</v>
      </c>
      <c r="AR9">
        <f>SUM(AQ4:AQ8,AR4:AR8,AS4:AS8)</f>
        <v>1</v>
      </c>
      <c r="AV9">
        <f>SUM(AU4:AU8,AV4:AV8,AW4:AW8)</f>
        <v>5</v>
      </c>
    </row>
    <row r="10" spans="1:49">
      <c r="A10" s="1" t="str">
        <f>D18&amp;H18&amp;L18&amp;P18&amp;T18&amp;X18&amp;AB18&amp;AF18&amp;AJ18&amp;AN18&amp;AR18&amp;AV18</f>
        <v>232322405133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444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tr">
        <f>VLOOKUP(まとめ3!$A$1&amp;"7",Chords!$A$2:$D$188,3,FALSE)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>
        <f t="shared" si="11"/>
        <v>7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1</v>
      </c>
      <c r="J15">
        <f t="shared" si="12"/>
        <v>7</v>
      </c>
      <c r="K15" s="3">
        <f>VLOOKUP(ABS(J15-K12),Note!$E$1:$F$25,2,FALSE)</f>
        <v>0</v>
      </c>
      <c r="L15" s="3">
        <f>VLOOKUP(ABS(J15-L12),Note!$E$1:$F$25,2,FALSE)</f>
        <v>0</v>
      </c>
      <c r="M15" s="3">
        <f>VLOOKUP(ABS(J15-M12),Note!$E$1:$F$25,2,FALSE)</f>
        <v>0</v>
      </c>
      <c r="N15">
        <f t="shared" si="13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>
        <f t="shared" si="14"/>
        <v>7</v>
      </c>
      <c r="S15" s="3">
        <f>VLOOKUP(ABS(R15-S12),Note!$E$1:$F$25,2,FALSE)</f>
        <v>0</v>
      </c>
      <c r="T15" s="3">
        <f>VLOOKUP(ABS(R15-T12),Note!$E$1:$F$25,2,FALSE)</f>
        <v>0</v>
      </c>
      <c r="U15" s="3">
        <f>VLOOKUP(ABS(R15-U12),Note!$E$1:$F$25,2,FALSE)</f>
        <v>0</v>
      </c>
      <c r="V15">
        <f t="shared" si="15"/>
        <v>7</v>
      </c>
      <c r="W15" s="3">
        <f>VLOOKUP(ABS(V15-W12),Note!$E$1:$F$25,2,FALSE)</f>
        <v>0</v>
      </c>
      <c r="X15" s="3">
        <f>VLOOKUP(ABS(V15-X12),Note!$E$1:$F$25,2,FALSE)</f>
        <v>1</v>
      </c>
      <c r="Y15" s="3">
        <f>VLOOKUP(ABS(V15-Y12),Note!$E$1:$F$25,2,FALSE)</f>
        <v>0</v>
      </c>
      <c r="Z15">
        <f t="shared" si="16"/>
        <v>7</v>
      </c>
      <c r="AA15" s="3">
        <f>VLOOKUP(ABS(Z15-AA12),Note!$E$1:$F$25,2,FALSE)</f>
        <v>1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7</v>
      </c>
      <c r="AE15" s="3">
        <f>VLOOKUP(ABS(AD15-AE12),Note!$E$1:$F$25,2,FALSE)</f>
        <v>0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7</v>
      </c>
      <c r="AI15" s="3">
        <f>VLOOKUP(ABS(AH15-AI12),Note!$E$1:$F$25,2,FALSE)</f>
        <v>1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7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7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0</v>
      </c>
      <c r="AT15">
        <f t="shared" si="21"/>
        <v>7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1</v>
      </c>
    </row>
    <row r="16" spans="1:49">
      <c r="A16" t="str">
        <f>VLOOKUP(まとめ3!$A$1&amp;"7",Chords!$A$2:$D$188,4,FALSE)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2</v>
      </c>
      <c r="H18">
        <f>SUM(G13:G17,H13:H17,I13:I17)</f>
        <v>3</v>
      </c>
      <c r="L18">
        <f>SUM(K13:K17,L13:L17,M13:M17)</f>
        <v>2</v>
      </c>
      <c r="P18">
        <f>SUM(O13:O17,P13:P17,Q13:Q17)</f>
        <v>3</v>
      </c>
      <c r="T18">
        <f>SUM(S13:S17,T13:T17,U13:U17)</f>
        <v>2</v>
      </c>
      <c r="X18">
        <f>SUM(W13:W17,X13:X17,Y13:Y17)</f>
        <v>2</v>
      </c>
      <c r="AB18">
        <f>SUM(AA13:AA17,AB13:AB17,AC13:AC17)</f>
        <v>4</v>
      </c>
      <c r="AF18">
        <f>SUM(AE13:AE17,AF13:AF17,AG13:AG17)</f>
        <v>0</v>
      </c>
      <c r="AJ18">
        <f>SUM(AI13:AI17,AJ13:AJ17,AK13:AK17)</f>
        <v>5</v>
      </c>
      <c r="AN18">
        <f>SUM(AM13:AM17,AN13:AN17,AO13:AO17)</f>
        <v>1</v>
      </c>
      <c r="AR18">
        <f>SUM(AQ13:AQ17,AR13:AR17,AS13:AS17)</f>
        <v>3</v>
      </c>
      <c r="AV18">
        <f>SUM(AU13:AU17,AV13:AV17,AW13:AW17)</f>
        <v>3</v>
      </c>
    </row>
    <row r="19" spans="1:49">
      <c r="A19" s="1" t="str">
        <f>D27&amp;H27&amp;L27&amp;P27&amp;T27&amp;X27&amp;AB27&amp;AF27&amp;AJ27&amp;AN27&amp;AR27&amp;AV27</f>
        <v>322404223323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445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tr">
        <f>VLOOKUP(まとめ3!$A$1&amp;"7",Chords!$A$2:$D$188,3,FALSE)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>
        <f t="shared" si="22"/>
        <v>7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0</v>
      </c>
      <c r="J24">
        <f t="shared" si="23"/>
        <v>7</v>
      </c>
      <c r="K24" s="3">
        <f>VLOOKUP(ABS(J24-K21),Note!$E$1:$F$25,2,FALSE)</f>
        <v>0</v>
      </c>
      <c r="L24" s="3">
        <f>VLOOKUP(ABS(J24-L21),Note!$E$1:$F$25,2,FALSE)</f>
        <v>0</v>
      </c>
      <c r="M24" s="3">
        <f>VLOOKUP(ABS(J24-M21),Note!$E$1:$F$25,2,FALSE)</f>
        <v>1</v>
      </c>
      <c r="N24">
        <f t="shared" si="24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>
        <f t="shared" si="25"/>
        <v>7</v>
      </c>
      <c r="S24" s="3">
        <f>VLOOKUP(ABS(R24-S21),Note!$E$1:$F$25,2,FALSE)</f>
        <v>0</v>
      </c>
      <c r="T24" s="3">
        <f>VLOOKUP(ABS(R24-T21),Note!$E$1:$F$25,2,FALSE)</f>
        <v>0</v>
      </c>
      <c r="U24" s="3">
        <f>VLOOKUP(ABS(R24-U21),Note!$E$1:$F$25,2,FALSE)</f>
        <v>0</v>
      </c>
      <c r="V24">
        <f t="shared" si="26"/>
        <v>7</v>
      </c>
      <c r="W24" s="3">
        <f>VLOOKUP(ABS(V24-W21),Note!$E$1:$F$25,2,FALSE)</f>
        <v>0</v>
      </c>
      <c r="X24" s="3">
        <f>VLOOKUP(ABS(V24-X21),Note!$E$1:$F$25,2,FALSE)</f>
        <v>1</v>
      </c>
      <c r="Y24" s="3">
        <f>VLOOKUP(ABS(V24-Y21),Note!$E$1:$F$25,2,FALSE)</f>
        <v>0</v>
      </c>
      <c r="Z24">
        <f t="shared" si="27"/>
        <v>7</v>
      </c>
      <c r="AA24" s="3">
        <f>VLOOKUP(ABS(Z24-AA21),Note!$E$1:$F$25,2,FALSE)</f>
        <v>1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7</v>
      </c>
      <c r="AE24" s="3">
        <f>VLOOKUP(ABS(AD24-AE21),Note!$E$1:$F$25,2,FALSE)</f>
        <v>0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7</v>
      </c>
      <c r="AI24" s="3">
        <f>VLOOKUP(ABS(AH24-AI21),Note!$E$1:$F$25,2,FALSE)</f>
        <v>1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7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7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7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0</v>
      </c>
    </row>
    <row r="25" spans="1:49">
      <c r="A25" t="str">
        <f>VLOOKUP(まとめ3!$A$1&amp;"7",Chords!$A$2:$D$188,4,FALSE)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3</v>
      </c>
      <c r="H27">
        <f>SUM(G22:G26,H22:H26,I22:I26)</f>
        <v>2</v>
      </c>
      <c r="L27">
        <f>SUM(K22:K26,L22:L26,M22:M26)</f>
        <v>2</v>
      </c>
      <c r="P27">
        <f>SUM(O22:O26,P22:P26,Q22:Q26)</f>
        <v>4</v>
      </c>
      <c r="T27">
        <f>SUM(S22:S26,T22:T26,U22:U26)</f>
        <v>0</v>
      </c>
      <c r="X27">
        <f>SUM(W22:W26,X22:X26,Y22:Y26)</f>
        <v>4</v>
      </c>
      <c r="AB27">
        <f>SUM(AA22:AA26,AB22:AB26,AC22:AC26)</f>
        <v>2</v>
      </c>
      <c r="AF27">
        <f>SUM(AE22:AE26,AF22:AF26,AG22:AG26)</f>
        <v>2</v>
      </c>
      <c r="AJ27">
        <f>SUM(AI22:AI26,AJ22:AJ26,AK22:AK26)</f>
        <v>3</v>
      </c>
      <c r="AN27">
        <f>SUM(AM22:AM26,AN22:AN26,AO22:AO26)</f>
        <v>3</v>
      </c>
      <c r="AR27">
        <f>SUM(AQ22:AQ26,AR22:AR26,AS22:AS26)</f>
        <v>2</v>
      </c>
      <c r="AV27">
        <f>SUM(AU22:AU26,AV22:AV26,AW22:AW26)</f>
        <v>3</v>
      </c>
    </row>
    <row r="28" spans="1:49">
      <c r="A28" s="1" t="str">
        <f>D36&amp;H36&amp;L36&amp;P36&amp;T36&amp;X36&amp;AB36&amp;AF36&amp;AJ36&amp;AN36&amp;AR36&amp;AV36</f>
        <v>1414／／／／／／／／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446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>
        <f t="shared" si="33"/>
        <v>7</v>
      </c>
      <c r="G33" s="3">
        <f>VLOOKUP(ABS(F33-G30),Note!$E$1:$F$25,2,FALSE)</f>
        <v>0</v>
      </c>
      <c r="H33" s="3">
        <f>VLOOKUP(ABS(F33-H30),Note!$E$1:$F$25,2,FALSE)</f>
        <v>0</v>
      </c>
      <c r="I33" s="3">
        <f>VLOOKUP(ABS(F33-I30),Note!$E$1:$F$25,2,FALSE)</f>
        <v>0</v>
      </c>
      <c r="J33">
        <f t="shared" si="34"/>
        <v>7</v>
      </c>
      <c r="K33" s="3">
        <f>VLOOKUP(ABS(J33-K30),Note!$E$1:$F$25,2,FALSE)</f>
        <v>0</v>
      </c>
      <c r="L33" s="3">
        <f>VLOOKUP(ABS(J33-L30),Note!$E$1:$F$25,2,FALSE)</f>
        <v>1</v>
      </c>
      <c r="M33" s="3">
        <f>VLOOKUP(ABS(J33-M30),Note!$E$1:$F$25,2,FALSE)</f>
        <v>0</v>
      </c>
      <c r="N33">
        <f t="shared" si="35"/>
        <v>7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1</v>
      </c>
      <c r="H36">
        <f>SUM(G31:G35,H31:H35,I31:I35)</f>
        <v>4</v>
      </c>
      <c r="L36">
        <f>SUM(K31:K35,L31:L35,M31:M35)</f>
        <v>1</v>
      </c>
      <c r="P36">
        <f>SUM(O31:O35,P31:P35,Q31:Q35)</f>
        <v>4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</sheetData>
  <pageMargins left="0.699305555555556" right="0.699305555555556" top="0.75" bottom="0.75" header="0.3" footer="0.3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6"/>
  <sheetViews>
    <sheetView zoomScale="85" zoomScaleNormal="85" workbookViewId="0">
      <selection activeCell="A4" sqref="A4:A8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133133233224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447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VLOOKUP(まとめ3!$A$1&amp;"_♭9",Tension!$A$2:$C$133,2,FALSE)</f>
        <v>D♭</v>
      </c>
      <c r="B8">
        <f>VLOOKUP(A8,Note!$A$1:$B$26,2,FALSE)</f>
        <v>1</v>
      </c>
      <c r="C8" s="3">
        <f>VLOOKUP(ABS(B8-C3),Note!$E$1:$F$25,2,FALSE)</f>
        <v>1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1</v>
      </c>
      <c r="G8" s="3">
        <f>VLOOKUP(ABS(F8-G3),Note!$E$1:$F$25,2,FALSE)</f>
        <v>0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1</v>
      </c>
      <c r="K8" s="3">
        <f>VLOOKUP(ABS(J8-K3),Note!$E$1:$F$25,2,FALSE)</f>
        <v>1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1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1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1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1</v>
      </c>
      <c r="Z8">
        <f t="shared" si="5"/>
        <v>1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>
        <f t="shared" si="6"/>
        <v>1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1</v>
      </c>
      <c r="AH8">
        <f t="shared" si="7"/>
        <v>1</v>
      </c>
      <c r="AI8" s="3">
        <f>VLOOKUP(ABS(AH8-AI3),Note!$E$1:$F$25,2,FALSE)</f>
        <v>0</v>
      </c>
      <c r="AJ8" s="3">
        <f>VLOOKUP(ABS(AH8-AJ3),Note!$E$1:$F$25,2,FALSE)</f>
        <v>1</v>
      </c>
      <c r="AK8" s="3">
        <f>VLOOKUP(ABS(AH8-AK3),Note!$E$1:$F$25,2,FALSE)</f>
        <v>0</v>
      </c>
      <c r="AL8">
        <f t="shared" si="8"/>
        <v>1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0</v>
      </c>
      <c r="AP8">
        <f t="shared" si="9"/>
        <v>1</v>
      </c>
      <c r="AQ8" s="3">
        <f>VLOOKUP(ABS(AP8-AQ3),Note!$E$1:$F$25,2,FALSE)</f>
        <v>0</v>
      </c>
      <c r="AR8" s="3">
        <f>VLOOKUP(ABS(AP8-AR3),Note!$E$1:$F$25,2,FALSE)</f>
        <v>1</v>
      </c>
      <c r="AS8" s="3">
        <f>VLOOKUP(ABS(AP8-AS3),Note!$E$1:$F$25,2,FALSE)</f>
        <v>0</v>
      </c>
      <c r="AT8">
        <f t="shared" si="10"/>
        <v>1</v>
      </c>
      <c r="AU8" s="3">
        <f>VLOOKUP(ABS(AT8-AU3),Note!$E$1:$F$25,2,FALSE)</f>
        <v>0</v>
      </c>
      <c r="AV8" s="3">
        <f>VLOOKUP(ABS(AT8-AV3),Note!$E$1:$F$25,2,FALSE)</f>
        <v>0</v>
      </c>
      <c r="AW8" s="3">
        <f>VLOOKUP(ABS(AT8-AW3),Note!$E$1:$F$25,2,FALSE)</f>
        <v>0</v>
      </c>
    </row>
    <row r="9" spans="4:48">
      <c r="D9">
        <f>SUM(C4:C8,D4:D8,E4:E8)</f>
        <v>1</v>
      </c>
      <c r="H9">
        <f>SUM(G4:G8,H4:H8,I4:I8)</f>
        <v>3</v>
      </c>
      <c r="L9">
        <f>SUM(K4:K8,L4:L8,M4:M8)</f>
        <v>3</v>
      </c>
      <c r="P9">
        <f>SUM(O4:O8,P4:P8,Q4:Q8)</f>
        <v>1</v>
      </c>
      <c r="T9">
        <f>SUM(S4:S8,T4:T8,U4:U8)</f>
        <v>3</v>
      </c>
      <c r="X9">
        <f>SUM(W4:W8,X4:X8,Y4:Y8)</f>
        <v>3</v>
      </c>
      <c r="AB9">
        <f>SUM(AA4:AA8,AB4:AB8,AC4:AC8)</f>
        <v>2</v>
      </c>
      <c r="AF9">
        <f>SUM(AE4:AE8,AF4:AF8,AG4:AG8)</f>
        <v>3</v>
      </c>
      <c r="AJ9">
        <f>SUM(AI4:AI8,AJ4:AJ8,AK4:AK8)</f>
        <v>3</v>
      </c>
      <c r="AN9">
        <f>SUM(AM4:AM8,AN4:AN8,AO4:AO8)</f>
        <v>2</v>
      </c>
      <c r="AR9">
        <f>SUM(AQ4:AQ8,AR4:AR8,AS4:AS8)</f>
        <v>2</v>
      </c>
      <c r="AV9">
        <f>SUM(AU4:AU8,AV4:AV8,AW4:AW8)</f>
        <v>4</v>
      </c>
    </row>
    <row r="10" spans="1:49">
      <c r="A10" s="1" t="str">
        <f>D18&amp;H18&amp;L18&amp;P18&amp;T18&amp;X18&amp;AB18&amp;AF18&amp;AJ18&amp;AN18&amp;AR18&amp;AV18</f>
        <v>223223314224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448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tr">
        <f>VLOOKUP(まとめ3!$A$1&amp;"7",Chords!$A$2:$D$188,3,FALSE)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>
        <f t="shared" si="11"/>
        <v>7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1</v>
      </c>
      <c r="J15">
        <f t="shared" si="12"/>
        <v>7</v>
      </c>
      <c r="K15" s="3">
        <f>VLOOKUP(ABS(J15-K12),Note!$E$1:$F$25,2,FALSE)</f>
        <v>0</v>
      </c>
      <c r="L15" s="3">
        <f>VLOOKUP(ABS(J15-L12),Note!$E$1:$F$25,2,FALSE)</f>
        <v>0</v>
      </c>
      <c r="M15" s="3">
        <f>VLOOKUP(ABS(J15-M12),Note!$E$1:$F$25,2,FALSE)</f>
        <v>0</v>
      </c>
      <c r="N15">
        <f t="shared" si="13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>
        <f t="shared" si="14"/>
        <v>7</v>
      </c>
      <c r="S15" s="3">
        <f>VLOOKUP(ABS(R15-S12),Note!$E$1:$F$25,2,FALSE)</f>
        <v>0</v>
      </c>
      <c r="T15" s="3">
        <f>VLOOKUP(ABS(R15-T12),Note!$E$1:$F$25,2,FALSE)</f>
        <v>0</v>
      </c>
      <c r="U15" s="3">
        <f>VLOOKUP(ABS(R15-U12),Note!$E$1:$F$25,2,FALSE)</f>
        <v>0</v>
      </c>
      <c r="V15">
        <f t="shared" si="15"/>
        <v>7</v>
      </c>
      <c r="W15" s="3">
        <f>VLOOKUP(ABS(V15-W12),Note!$E$1:$F$25,2,FALSE)</f>
        <v>0</v>
      </c>
      <c r="X15" s="3">
        <f>VLOOKUP(ABS(V15-X12),Note!$E$1:$F$25,2,FALSE)</f>
        <v>1</v>
      </c>
      <c r="Y15" s="3">
        <f>VLOOKUP(ABS(V15-Y12),Note!$E$1:$F$25,2,FALSE)</f>
        <v>0</v>
      </c>
      <c r="Z15">
        <f t="shared" si="16"/>
        <v>7</v>
      </c>
      <c r="AA15" s="3">
        <f>VLOOKUP(ABS(Z15-AA12),Note!$E$1:$F$25,2,FALSE)</f>
        <v>1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7</v>
      </c>
      <c r="AE15" s="3">
        <f>VLOOKUP(ABS(AD15-AE12),Note!$E$1:$F$25,2,FALSE)</f>
        <v>0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7</v>
      </c>
      <c r="AI15" s="3">
        <f>VLOOKUP(ABS(AH15-AI12),Note!$E$1:$F$25,2,FALSE)</f>
        <v>1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7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7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0</v>
      </c>
      <c r="AT15">
        <f t="shared" si="21"/>
        <v>7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1</v>
      </c>
    </row>
    <row r="16" spans="1:49">
      <c r="A16" t="str">
        <f>VLOOKUP(まとめ3!$A$1&amp;"7",Chords!$A$2:$D$188,4,FALSE)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VLOOKUP(まとめ3!$A$1&amp;"_♭9",Tension!$A$2:$C$133,2,FALSE)</f>
        <v>D♭</v>
      </c>
      <c r="B17">
        <f>VLOOKUP(A17,Note!$A$1:$B$26,2,FALSE)</f>
        <v>1</v>
      </c>
      <c r="C17" s="3">
        <f>VLOOKUP(ABS(B17-C12),Note!$E$1:$F$25,2,FALSE)</f>
        <v>1</v>
      </c>
      <c r="D17" s="3">
        <f>VLOOKUP(ABS(B17-D12),Note!$E$1:$F$25,2,FALSE)</f>
        <v>0</v>
      </c>
      <c r="E17" s="3">
        <f>VLOOKUP(ABS(B17-E12),Note!$E$1:$F$25,2,FALSE)</f>
        <v>0</v>
      </c>
      <c r="F17">
        <f t="shared" si="11"/>
        <v>1</v>
      </c>
      <c r="G17" s="3">
        <f>VLOOKUP(ABS(F17-G12),Note!$E$1:$F$25,2,FALSE)</f>
        <v>0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1</v>
      </c>
      <c r="K17" s="3">
        <f>VLOOKUP(ABS(J17-K12),Note!$E$1:$F$25,2,FALSE)</f>
        <v>1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1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1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1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1</v>
      </c>
      <c r="Z17">
        <f t="shared" si="16"/>
        <v>1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>
        <f t="shared" si="17"/>
        <v>1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1</v>
      </c>
      <c r="AH17">
        <f t="shared" si="18"/>
        <v>1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0</v>
      </c>
      <c r="AL17">
        <f t="shared" si="19"/>
        <v>1</v>
      </c>
      <c r="AM17" s="3">
        <f>VLOOKUP(ABS(AL17-AM12),Note!$E$1:$F$25,2,FALSE)</f>
        <v>0</v>
      </c>
      <c r="AN17" s="3">
        <f>VLOOKUP(ABS(AL17-AN12),Note!$E$1:$F$25,2,FALSE)</f>
        <v>1</v>
      </c>
      <c r="AO17" s="3">
        <f>VLOOKUP(ABS(AL17-AO12),Note!$E$1:$F$25,2,FALSE)</f>
        <v>0</v>
      </c>
      <c r="AP17">
        <f t="shared" si="20"/>
        <v>1</v>
      </c>
      <c r="AQ17" s="3">
        <f>VLOOKUP(ABS(AP17-AQ12),Note!$E$1:$F$25,2,FALSE)</f>
        <v>0</v>
      </c>
      <c r="AR17" s="3">
        <f>VLOOKUP(ABS(AP17-AR12),Note!$E$1:$F$25,2,FALSE)</f>
        <v>0</v>
      </c>
      <c r="AS17" s="3">
        <f>VLOOKUP(ABS(AP17-AS12),Note!$E$1:$F$25,2,FALSE)</f>
        <v>0</v>
      </c>
      <c r="AT17">
        <f t="shared" si="21"/>
        <v>1</v>
      </c>
      <c r="AU17" s="3">
        <f>VLOOKUP(ABS(AT17-AU12),Note!$E$1:$F$25,2,FALSE)</f>
        <v>0</v>
      </c>
      <c r="AV17" s="3">
        <f>VLOOKUP(ABS(AT17-AV12),Note!$E$1:$F$25,2,FALSE)</f>
        <v>1</v>
      </c>
      <c r="AW17" s="3">
        <f>VLOOKUP(ABS(AT17-AW12),Note!$E$1:$F$25,2,FALSE)</f>
        <v>0</v>
      </c>
    </row>
    <row r="18" spans="4:48">
      <c r="D18">
        <f>SUM(C13:C17,D13:D17,E13:E17)</f>
        <v>2</v>
      </c>
      <c r="H18">
        <f>SUM(G13:G17,H13:H17,I13:I17)</f>
        <v>2</v>
      </c>
      <c r="L18">
        <f>SUM(K13:K17,L13:L17,M13:M17)</f>
        <v>3</v>
      </c>
      <c r="P18">
        <f>SUM(O13:O17,P13:P17,Q13:Q17)</f>
        <v>2</v>
      </c>
      <c r="T18">
        <f>SUM(S13:S17,T13:T17,U13:U17)</f>
        <v>2</v>
      </c>
      <c r="X18">
        <f>SUM(W13:W17,X13:X17,Y13:Y17)</f>
        <v>3</v>
      </c>
      <c r="AB18">
        <f>SUM(AA13:AA17,AB13:AB17,AC13:AC17)</f>
        <v>3</v>
      </c>
      <c r="AF18">
        <f>SUM(AE13:AE17,AF13:AF17,AG13:AG17)</f>
        <v>1</v>
      </c>
      <c r="AJ18">
        <f>SUM(AI13:AI17,AJ13:AJ17,AK13:AK17)</f>
        <v>4</v>
      </c>
      <c r="AN18">
        <f>SUM(AM13:AM17,AN13:AN17,AO13:AO17)</f>
        <v>2</v>
      </c>
      <c r="AR18">
        <f>SUM(AQ13:AQ17,AR13:AR17,AS13:AS17)</f>
        <v>2</v>
      </c>
      <c r="AV18">
        <f>SUM(AU13:AU17,AV13:AV17,AW13:AW17)</f>
        <v>4</v>
      </c>
    </row>
    <row r="19" spans="1:49">
      <c r="A19" s="1" t="str">
        <f>D27&amp;H27&amp;L27&amp;P27&amp;T27&amp;X27&amp;AB27&amp;AF27&amp;AJ27&amp;AN27&amp;AR27&amp;AV27</f>
        <v>313304314314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449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tr">
        <f>VLOOKUP(まとめ3!$A$1&amp;"7",Chords!$A$2:$D$188,3,FALSE)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>
        <f t="shared" si="22"/>
        <v>7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0</v>
      </c>
      <c r="J24">
        <f t="shared" si="23"/>
        <v>7</v>
      </c>
      <c r="K24" s="3">
        <f>VLOOKUP(ABS(J24-K21),Note!$E$1:$F$25,2,FALSE)</f>
        <v>0</v>
      </c>
      <c r="L24" s="3">
        <f>VLOOKUP(ABS(J24-L21),Note!$E$1:$F$25,2,FALSE)</f>
        <v>0</v>
      </c>
      <c r="M24" s="3">
        <f>VLOOKUP(ABS(J24-M21),Note!$E$1:$F$25,2,FALSE)</f>
        <v>1</v>
      </c>
      <c r="N24">
        <f t="shared" si="24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>
        <f t="shared" si="25"/>
        <v>7</v>
      </c>
      <c r="S24" s="3">
        <f>VLOOKUP(ABS(R24-S21),Note!$E$1:$F$25,2,FALSE)</f>
        <v>0</v>
      </c>
      <c r="T24" s="3">
        <f>VLOOKUP(ABS(R24-T21),Note!$E$1:$F$25,2,FALSE)</f>
        <v>0</v>
      </c>
      <c r="U24" s="3">
        <f>VLOOKUP(ABS(R24-U21),Note!$E$1:$F$25,2,FALSE)</f>
        <v>0</v>
      </c>
      <c r="V24">
        <f t="shared" si="26"/>
        <v>7</v>
      </c>
      <c r="W24" s="3">
        <f>VLOOKUP(ABS(V24-W21),Note!$E$1:$F$25,2,FALSE)</f>
        <v>0</v>
      </c>
      <c r="X24" s="3">
        <f>VLOOKUP(ABS(V24-X21),Note!$E$1:$F$25,2,FALSE)</f>
        <v>1</v>
      </c>
      <c r="Y24" s="3">
        <f>VLOOKUP(ABS(V24-Y21),Note!$E$1:$F$25,2,FALSE)</f>
        <v>0</v>
      </c>
      <c r="Z24">
        <f t="shared" si="27"/>
        <v>7</v>
      </c>
      <c r="AA24" s="3">
        <f>VLOOKUP(ABS(Z24-AA21),Note!$E$1:$F$25,2,FALSE)</f>
        <v>1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7</v>
      </c>
      <c r="AE24" s="3">
        <f>VLOOKUP(ABS(AD24-AE21),Note!$E$1:$F$25,2,FALSE)</f>
        <v>0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7</v>
      </c>
      <c r="AI24" s="3">
        <f>VLOOKUP(ABS(AH24-AI21),Note!$E$1:$F$25,2,FALSE)</f>
        <v>1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7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7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7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0</v>
      </c>
    </row>
    <row r="25" spans="1:49">
      <c r="A25" t="str">
        <f>VLOOKUP(まとめ3!$A$1&amp;"7",Chords!$A$2:$D$188,4,FALSE)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VLOOKUP(まとめ3!$A$1&amp;"_♭9",Tension!$A$2:$C$133,2,FALSE)</f>
        <v>D♭</v>
      </c>
      <c r="B26">
        <f>VLOOKUP(A26,Note!$A$1:$B$26,2,FALSE)</f>
        <v>1</v>
      </c>
      <c r="C26" s="3">
        <f>VLOOKUP(ABS(B26-C21),Note!$E$1:$F$25,2,FALSE)</f>
        <v>1</v>
      </c>
      <c r="D26" s="3">
        <f>VLOOKUP(ABS(B26-D21),Note!$E$1:$F$25,2,FALSE)</f>
        <v>0</v>
      </c>
      <c r="E26" s="3">
        <f>VLOOKUP(ABS(B26-E21),Note!$E$1:$F$25,2,FALSE)</f>
        <v>0</v>
      </c>
      <c r="F26">
        <f t="shared" si="22"/>
        <v>1</v>
      </c>
      <c r="G26" s="3">
        <f>VLOOKUP(ABS(F26-G21),Note!$E$1:$F$25,2,FALSE)</f>
        <v>0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1</v>
      </c>
      <c r="K26" s="3">
        <f>VLOOKUP(ABS(J26-K21),Note!$E$1:$F$25,2,FALSE)</f>
        <v>1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1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1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1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1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1</v>
      </c>
      <c r="AD26">
        <f t="shared" si="28"/>
        <v>1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0</v>
      </c>
      <c r="AH26">
        <f t="shared" si="29"/>
        <v>1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1</v>
      </c>
      <c r="AL26">
        <f t="shared" si="30"/>
        <v>1</v>
      </c>
      <c r="AM26" s="3">
        <f>VLOOKUP(ABS(AL26-AM21),Note!$E$1:$F$25,2,FALSE)</f>
        <v>0</v>
      </c>
      <c r="AN26" s="3">
        <f>VLOOKUP(ABS(AL26-AN21),Note!$E$1:$F$25,2,FALSE)</f>
        <v>1</v>
      </c>
      <c r="AO26" s="3">
        <f>VLOOKUP(ABS(AL26-AO21),Note!$E$1:$F$25,2,FALSE)</f>
        <v>0</v>
      </c>
      <c r="AP26">
        <f t="shared" si="31"/>
        <v>1</v>
      </c>
      <c r="AQ26" s="3">
        <f>VLOOKUP(ABS(AP26-AQ21),Note!$E$1:$F$25,2,FALSE)</f>
        <v>0</v>
      </c>
      <c r="AR26" s="3">
        <f>VLOOKUP(ABS(AP26-AR21),Note!$E$1:$F$25,2,FALSE)</f>
        <v>0</v>
      </c>
      <c r="AS26" s="3">
        <f>VLOOKUP(ABS(AP26-AS21),Note!$E$1:$F$25,2,FALSE)</f>
        <v>0</v>
      </c>
      <c r="AT26">
        <f t="shared" si="32"/>
        <v>1</v>
      </c>
      <c r="AU26" s="3">
        <f>VLOOKUP(ABS(AT26-AU21),Note!$E$1:$F$25,2,FALSE)</f>
        <v>0</v>
      </c>
      <c r="AV26" s="3">
        <f>VLOOKUP(ABS(AT26-AV21),Note!$E$1:$F$25,2,FALSE)</f>
        <v>1</v>
      </c>
      <c r="AW26" s="3">
        <f>VLOOKUP(ABS(AT26-AW21),Note!$E$1:$F$25,2,FALSE)</f>
        <v>0</v>
      </c>
    </row>
    <row r="27" spans="4:48">
      <c r="D27">
        <f>SUM(C22:C26,D22:D26,E22:E26)</f>
        <v>3</v>
      </c>
      <c r="H27">
        <f>SUM(G22:G26,H22:H26,I22:I26)</f>
        <v>1</v>
      </c>
      <c r="L27">
        <f>SUM(K22:K26,L22:L26,M22:M26)</f>
        <v>3</v>
      </c>
      <c r="P27">
        <f>SUM(O22:O26,P22:P26,Q22:Q26)</f>
        <v>3</v>
      </c>
      <c r="T27">
        <f>SUM(S22:S26,T22:T26,U22:U26)</f>
        <v>0</v>
      </c>
      <c r="X27">
        <f>SUM(W22:W26,X22:X26,Y22:Y26)</f>
        <v>4</v>
      </c>
      <c r="AB27">
        <f>SUM(AA22:AA26,AB22:AB26,AC22:AC26)</f>
        <v>3</v>
      </c>
      <c r="AF27">
        <f>SUM(AE22:AE26,AF22:AF26,AG22:AG26)</f>
        <v>1</v>
      </c>
      <c r="AJ27">
        <f>SUM(AI22:AI26,AJ22:AJ26,AK22:AK26)</f>
        <v>4</v>
      </c>
      <c r="AN27">
        <f>SUM(AM22:AM26,AN22:AN26,AO22:AO26)</f>
        <v>3</v>
      </c>
      <c r="AR27">
        <f>SUM(AQ22:AQ26,AR22:AR26,AS22:AS26)</f>
        <v>1</v>
      </c>
      <c r="AV27">
        <f>SUM(AU22:AU26,AV22:AV26,AW22:AW26)</f>
        <v>4</v>
      </c>
    </row>
    <row r="28" spans="1:49">
      <c r="A28" s="1" t="str">
        <f>D36&amp;H36&amp;L36&amp;P36&amp;T36&amp;X36&amp;AB36&amp;AF36&amp;AJ36&amp;AN36&amp;AR36&amp;AV36</f>
        <v>2323／／／／／／／／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450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>
        <f t="shared" si="33"/>
        <v>7</v>
      </c>
      <c r="G33" s="3">
        <f>VLOOKUP(ABS(F33-G30),Note!$E$1:$F$25,2,FALSE)</f>
        <v>0</v>
      </c>
      <c r="H33" s="3">
        <f>VLOOKUP(ABS(F33-H30),Note!$E$1:$F$25,2,FALSE)</f>
        <v>0</v>
      </c>
      <c r="I33" s="3">
        <f>VLOOKUP(ABS(F33-I30),Note!$E$1:$F$25,2,FALSE)</f>
        <v>0</v>
      </c>
      <c r="J33">
        <f t="shared" si="34"/>
        <v>7</v>
      </c>
      <c r="K33" s="3">
        <f>VLOOKUP(ABS(J33-K30),Note!$E$1:$F$25,2,FALSE)</f>
        <v>0</v>
      </c>
      <c r="L33" s="3">
        <f>VLOOKUP(ABS(J33-L30),Note!$E$1:$F$25,2,FALSE)</f>
        <v>1</v>
      </c>
      <c r="M33" s="3">
        <f>VLOOKUP(ABS(J33-M30),Note!$E$1:$F$25,2,FALSE)</f>
        <v>0</v>
      </c>
      <c r="N33">
        <f t="shared" si="35"/>
        <v>7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VLOOKUP(まとめ3!$A$1&amp;"_♭9",Tension!$A$2:$C$133,2,FALSE)</f>
        <v>D♭</v>
      </c>
      <c r="B35">
        <f>VLOOKUP(A35,Note!$A$1:$B$26,2,FALSE)</f>
        <v>1</v>
      </c>
      <c r="C35" s="3">
        <f>VLOOKUP(ABS(B35-C30),Note!$E$1:$F$25,2,FALSE)</f>
        <v>1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1</v>
      </c>
      <c r="G35" s="3">
        <f>VLOOKUP(ABS(F35-G30),Note!$E$1:$F$25,2,FALSE)</f>
        <v>0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1</v>
      </c>
      <c r="K35" s="3">
        <f>VLOOKUP(ABS(J35-K30),Note!$E$1:$F$25,2,FALSE)</f>
        <v>1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1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2</v>
      </c>
      <c r="H36">
        <f>SUM(G31:G35,H31:H35,I31:I35)</f>
        <v>3</v>
      </c>
      <c r="L36">
        <f>SUM(K31:K35,L31:L35,M31:M35)</f>
        <v>2</v>
      </c>
      <c r="P36">
        <f>SUM(O31:O35,P31:P35,Q31:Q35)</f>
        <v>3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</sheetData>
  <pageMargins left="0.699305555555556" right="0.699305555555556" top="0.75" bottom="0.75" header="0.3" footer="0.3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6"/>
  <sheetViews>
    <sheetView zoomScale="85" zoomScaleNormal="85" workbookViewId="0">
      <selection activeCell="AT34" sqref="AT34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141323232324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451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VLOOKUP(まとめ3!$A$1&amp;"7♭5",Chords!$A$2:$D$188,2,FALSE)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1</v>
      </c>
      <c r="H9">
        <f>SUM(G4:G8,H4:H8,I4:I8)</f>
        <v>4</v>
      </c>
      <c r="L9">
        <f>SUM(K4:K8,L4:L8,M4:M8)</f>
        <v>1</v>
      </c>
      <c r="P9">
        <f>SUM(O4:O8,P4:P8,Q4:Q8)</f>
        <v>3</v>
      </c>
      <c r="T9">
        <f>SUM(S4:S8,T4:T8,U4:U8)</f>
        <v>2</v>
      </c>
      <c r="X9">
        <f>SUM(W4:W8,X4:X8,Y4:Y8)</f>
        <v>3</v>
      </c>
      <c r="AB9">
        <f>SUM(AA4:AA8,AB4:AB8,AC4:AC8)</f>
        <v>2</v>
      </c>
      <c r="AF9">
        <f>SUM(AE4:AE8,AF4:AF8,AG4:AG8)</f>
        <v>3</v>
      </c>
      <c r="AJ9">
        <f>SUM(AI4:AI8,AJ4:AJ8,AK4:AK8)</f>
        <v>2</v>
      </c>
      <c r="AN9">
        <f>SUM(AM4:AM8,AN4:AN8,AO4:AO8)</f>
        <v>3</v>
      </c>
      <c r="AR9">
        <f>SUM(AQ4:AQ8,AR4:AR8,AS4:AS8)</f>
        <v>2</v>
      </c>
      <c r="AV9">
        <f>SUM(AU4:AU8,AV4:AV8,AW4:AW8)</f>
        <v>4</v>
      </c>
    </row>
    <row r="10" spans="1:49">
      <c r="A10" s="1" t="str">
        <f>D18&amp;H18&amp;L18&amp;P18&amp;T18&amp;X18&amp;AB18&amp;AF18&amp;AJ18&amp;AN18&amp;AR18&amp;AV18</f>
        <v>323232314142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452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VLOOKUP(まとめ3!$A$1&amp;"7♭5",Chords!$A$2:$D$188,2,FALSE)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tr">
        <f>VLOOKUP(まとめ3!$A$1&amp;"7♭5",Chords!$A$2:$D$188,3,FALSE)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>
        <f t="shared" si="11"/>
        <v>6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0</v>
      </c>
      <c r="J15">
        <f t="shared" si="12"/>
        <v>6</v>
      </c>
      <c r="K15" s="3">
        <f>VLOOKUP(ABS(J15-K12),Note!$E$1:$F$25,2,FALSE)</f>
        <v>0</v>
      </c>
      <c r="L15" s="3">
        <f>VLOOKUP(ABS(J15-L12),Note!$E$1:$F$25,2,FALSE)</f>
        <v>1</v>
      </c>
      <c r="M15" s="3">
        <f>VLOOKUP(ABS(J15-M12),Note!$E$1:$F$25,2,FALSE)</f>
        <v>0</v>
      </c>
      <c r="N15">
        <f t="shared" si="13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>
        <f t="shared" si="14"/>
        <v>6</v>
      </c>
      <c r="S15" s="3">
        <f>VLOOKUP(ABS(R15-S12),Note!$E$1:$F$25,2,FALSE)</f>
        <v>0</v>
      </c>
      <c r="T15" s="3">
        <f>VLOOKUP(ABS(R15-T12),Note!$E$1:$F$25,2,FALSE)</f>
        <v>1</v>
      </c>
      <c r="U15" s="3">
        <f>VLOOKUP(ABS(R15-U12),Note!$E$1:$F$25,2,FALSE)</f>
        <v>0</v>
      </c>
      <c r="V15">
        <f t="shared" si="15"/>
        <v>6</v>
      </c>
      <c r="W15" s="3">
        <f>VLOOKUP(ABS(V15-W12),Note!$E$1:$F$25,2,FALSE)</f>
        <v>1</v>
      </c>
      <c r="X15" s="3">
        <f>VLOOKUP(ABS(V15-X12),Note!$E$1:$F$25,2,FALSE)</f>
        <v>0</v>
      </c>
      <c r="Y15" s="3">
        <f>VLOOKUP(ABS(V15-Y12),Note!$E$1:$F$25,2,FALSE)</f>
        <v>0</v>
      </c>
      <c r="Z15">
        <f t="shared" si="16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6</v>
      </c>
      <c r="AE15" s="3">
        <f>VLOOKUP(ABS(AD15-AE12),Note!$E$1:$F$25,2,FALSE)</f>
        <v>1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6</v>
      </c>
      <c r="AI15" s="3">
        <f>VLOOKUP(ABS(AH15-AI12),Note!$E$1:$F$25,2,FALSE)</f>
        <v>0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6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1</v>
      </c>
      <c r="AT15">
        <f t="shared" si="21"/>
        <v>6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0</v>
      </c>
    </row>
    <row r="16" spans="1:49">
      <c r="A16" t="str">
        <f>VLOOKUP(まとめ3!$A$1&amp;"7♭5",Chords!$A$2:$D$188,4,FALSE)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3</v>
      </c>
      <c r="H18">
        <f>SUM(G13:G17,H13:H17,I13:I17)</f>
        <v>2</v>
      </c>
      <c r="L18">
        <f>SUM(K13:K17,L13:L17,M13:M17)</f>
        <v>3</v>
      </c>
      <c r="P18">
        <f>SUM(O13:O17,P13:P17,Q13:Q17)</f>
        <v>2</v>
      </c>
      <c r="T18">
        <f>SUM(S13:S17,T13:T17,U13:U17)</f>
        <v>3</v>
      </c>
      <c r="X18">
        <f>SUM(W13:W17,X13:X17,Y13:Y17)</f>
        <v>2</v>
      </c>
      <c r="AB18">
        <f>SUM(AA13:AA17,AB13:AB17,AC13:AC17)</f>
        <v>3</v>
      </c>
      <c r="AF18">
        <f>SUM(AE13:AE17,AF13:AF17,AG13:AG17)</f>
        <v>1</v>
      </c>
      <c r="AJ18">
        <f>SUM(AI13:AI17,AJ13:AJ17,AK13:AK17)</f>
        <v>4</v>
      </c>
      <c r="AN18">
        <f>SUM(AM13:AM17,AN13:AN17,AO13:AO17)</f>
        <v>1</v>
      </c>
      <c r="AR18">
        <f>SUM(AQ13:AQ17,AR13:AR17,AS13:AS17)</f>
        <v>4</v>
      </c>
      <c r="AV18">
        <f>SUM(AU13:AU17,AV13:AV17,AW13:AW17)</f>
        <v>2</v>
      </c>
    </row>
    <row r="19" spans="1:49">
      <c r="A19" s="1" t="str">
        <f>D27&amp;H27&amp;L27&amp;P27&amp;T27&amp;X27&amp;AB27&amp;AF27&amp;AJ27&amp;AN27&amp;AR27&amp;AV27</f>
        <v>232314132324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453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VLOOKUP(まとめ3!$A$1&amp;"7♭5",Chords!$A$2:$D$188,2,FALSE)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tr">
        <f>VLOOKUP(まとめ3!$A$1&amp;"7♭5",Chords!$A$2:$D$188,3,FALSE)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>
        <f t="shared" si="22"/>
        <v>6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1</v>
      </c>
      <c r="J24">
        <f t="shared" si="23"/>
        <v>6</v>
      </c>
      <c r="K24" s="3">
        <f>VLOOKUP(ABS(J24-K21),Note!$E$1:$F$25,2,FALSE)</f>
        <v>0</v>
      </c>
      <c r="L24" s="3">
        <f>VLOOKUP(ABS(J24-L21),Note!$E$1:$F$25,2,FALSE)</f>
        <v>1</v>
      </c>
      <c r="M24" s="3">
        <f>VLOOKUP(ABS(J24-M21),Note!$E$1:$F$25,2,FALSE)</f>
        <v>0</v>
      </c>
      <c r="N24">
        <f t="shared" si="24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>
        <f t="shared" si="25"/>
        <v>6</v>
      </c>
      <c r="S24" s="3">
        <f>VLOOKUP(ABS(R24-S21),Note!$E$1:$F$25,2,FALSE)</f>
        <v>0</v>
      </c>
      <c r="T24" s="3">
        <f>VLOOKUP(ABS(R24-T21),Note!$E$1:$F$25,2,FALSE)</f>
        <v>1</v>
      </c>
      <c r="U24" s="3">
        <f>VLOOKUP(ABS(R24-U21),Note!$E$1:$F$25,2,FALSE)</f>
        <v>0</v>
      </c>
      <c r="V24">
        <f t="shared" si="26"/>
        <v>6</v>
      </c>
      <c r="W24" s="3">
        <f>VLOOKUP(ABS(V24-W21),Note!$E$1:$F$25,2,FALSE)</f>
        <v>1</v>
      </c>
      <c r="X24" s="3">
        <f>VLOOKUP(ABS(V24-X21),Note!$E$1:$F$25,2,FALSE)</f>
        <v>0</v>
      </c>
      <c r="Y24" s="3">
        <f>VLOOKUP(ABS(V24-Y21),Note!$E$1:$F$25,2,FALSE)</f>
        <v>0</v>
      </c>
      <c r="Z24">
        <f t="shared" si="27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6</v>
      </c>
      <c r="AE24" s="3">
        <f>VLOOKUP(ABS(AD24-AE21),Note!$E$1:$F$25,2,FALSE)</f>
        <v>1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6</v>
      </c>
      <c r="AI24" s="3">
        <f>VLOOKUP(ABS(AH24-AI21),Note!$E$1:$F$25,2,FALSE)</f>
        <v>0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6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6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1</v>
      </c>
    </row>
    <row r="25" spans="1:49">
      <c r="A25" t="str">
        <f>VLOOKUP(まとめ3!$A$1&amp;"7♭5",Chords!$A$2:$D$188,4,FALSE)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2</v>
      </c>
      <c r="H27">
        <f>SUM(G22:G26,H22:H26,I22:I26)</f>
        <v>3</v>
      </c>
      <c r="L27">
        <f>SUM(K22:K26,L22:L26,M22:M26)</f>
        <v>2</v>
      </c>
      <c r="P27">
        <f>SUM(O22:O26,P22:P26,Q22:Q26)</f>
        <v>3</v>
      </c>
      <c r="T27">
        <f>SUM(S22:S26,T22:T26,U22:U26)</f>
        <v>1</v>
      </c>
      <c r="X27">
        <f>SUM(W22:W26,X22:X26,Y22:Y26)</f>
        <v>4</v>
      </c>
      <c r="AB27">
        <f>SUM(AA22:AA26,AB22:AB26,AC22:AC26)</f>
        <v>1</v>
      </c>
      <c r="AF27">
        <f>SUM(AE22:AE26,AF22:AF26,AG22:AG26)</f>
        <v>3</v>
      </c>
      <c r="AJ27">
        <f>SUM(AI22:AI26,AJ22:AJ26,AK22:AK26)</f>
        <v>2</v>
      </c>
      <c r="AN27">
        <f>SUM(AM22:AM26,AN22:AN26,AO22:AO26)</f>
        <v>3</v>
      </c>
      <c r="AR27">
        <f>SUM(AQ22:AQ26,AR22:AR26,AS22:AS26)</f>
        <v>2</v>
      </c>
      <c r="AV27">
        <f>SUM(AU22:AU26,AV22:AV26,AW22:AW26)</f>
        <v>4</v>
      </c>
    </row>
    <row r="28" spans="1:49">
      <c r="A28" s="1" t="str">
        <f>D36&amp;H36&amp;L36&amp;P36&amp;T36&amp;X36&amp;AB36&amp;AF36&amp;AJ36&amp;AN36&amp;AR36&amp;AV36</f>
        <v>0505／／／／／／／／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454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VLOOKUP(まとめ3!$A$1&amp;"7♭5",Chords!$A$2:$D$188,2,FALSE)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VLOOKUP(まとめ3!$A$1&amp;"7♭5",Chords!$A$2:$D$188,3,FALSE)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>
        <f t="shared" si="33"/>
        <v>6</v>
      </c>
      <c r="G33" s="3">
        <f>VLOOKUP(ABS(F33-G30),Note!$E$1:$F$25,2,FALSE)</f>
        <v>0</v>
      </c>
      <c r="H33" s="3">
        <f>VLOOKUP(ABS(F33-H30),Note!$E$1:$F$25,2,FALSE)</f>
        <v>1</v>
      </c>
      <c r="I33" s="3">
        <f>VLOOKUP(ABS(F33-I30),Note!$E$1:$F$25,2,FALSE)</f>
        <v>0</v>
      </c>
      <c r="J33">
        <f t="shared" si="34"/>
        <v>6</v>
      </c>
      <c r="K33" s="3">
        <f>VLOOKUP(ABS(J33-K30),Note!$E$1:$F$25,2,FALSE)</f>
        <v>0</v>
      </c>
      <c r="L33" s="3">
        <f>VLOOKUP(ABS(J33-L30),Note!$E$1:$F$25,2,FALSE)</f>
        <v>0</v>
      </c>
      <c r="M33" s="3">
        <f>VLOOKUP(ABS(J33-M30),Note!$E$1:$F$25,2,FALSE)</f>
        <v>0</v>
      </c>
      <c r="N33">
        <f t="shared" si="35"/>
        <v>6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VLOOKUP(まとめ3!$A$1&amp;"7♭5",Chords!$A$2:$D$188,4,FALSE)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0</v>
      </c>
      <c r="H36">
        <f>SUM(G31:G35,H31:H35,I31:I35)</f>
        <v>5</v>
      </c>
      <c r="L36">
        <f>SUM(K31:K35,L31:L35,M31:M35)</f>
        <v>0</v>
      </c>
      <c r="P36">
        <f>SUM(O31:O35,P31:P35,Q31:Q35)</f>
        <v>5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</sheetData>
  <pageMargins left="0.699305555555556" right="0.699305555555556" top="0.75" bottom="0.75" header="0.3" footer="0.3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7"/>
  <sheetViews>
    <sheetView zoomScale="85" zoomScaleNormal="85" workbookViewId="0">
      <selection activeCell="A35" sqref="A35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232224142233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455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VLOOKUP(まとめ3!$A$1&amp;"7♭5",Chords!$A$2:$D$188,2,FALSE)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VLOOKUP(まとめ3!$A$1&amp;"_♭9",Tension!$A$2:$C$133,2,FALSE)</f>
        <v>D♭</v>
      </c>
      <c r="B8">
        <f>VLOOKUP(A8,Note!$A$1:$B$26,2,FALSE)</f>
        <v>1</v>
      </c>
      <c r="C8" s="3">
        <f>VLOOKUP(ABS(B8-C3),Note!$E$1:$F$25,2,FALSE)</f>
        <v>1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1</v>
      </c>
      <c r="G8" s="3">
        <f>VLOOKUP(ABS(F8-G3),Note!$E$1:$F$25,2,FALSE)</f>
        <v>0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1</v>
      </c>
      <c r="K8" s="3">
        <f>VLOOKUP(ABS(J8-K3),Note!$E$1:$F$25,2,FALSE)</f>
        <v>1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1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1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1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1</v>
      </c>
      <c r="Z8">
        <f t="shared" si="5"/>
        <v>1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>
        <f t="shared" si="6"/>
        <v>1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1</v>
      </c>
      <c r="AH8">
        <f t="shared" si="7"/>
        <v>1</v>
      </c>
      <c r="AI8" s="3">
        <f>VLOOKUP(ABS(AH8-AI3),Note!$E$1:$F$25,2,FALSE)</f>
        <v>0</v>
      </c>
      <c r="AJ8" s="3">
        <f>VLOOKUP(ABS(AH8-AJ3),Note!$E$1:$F$25,2,FALSE)</f>
        <v>1</v>
      </c>
      <c r="AK8" s="3">
        <f>VLOOKUP(ABS(AH8-AK3),Note!$E$1:$F$25,2,FALSE)</f>
        <v>0</v>
      </c>
      <c r="AL8">
        <f t="shared" si="8"/>
        <v>1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0</v>
      </c>
      <c r="AP8">
        <f t="shared" si="9"/>
        <v>1</v>
      </c>
      <c r="AQ8" s="3">
        <f>VLOOKUP(ABS(AP8-AQ3),Note!$E$1:$F$25,2,FALSE)</f>
        <v>0</v>
      </c>
      <c r="AR8" s="3">
        <f>VLOOKUP(ABS(AP8-AR3),Note!$E$1:$F$25,2,FALSE)</f>
        <v>1</v>
      </c>
      <c r="AS8" s="3">
        <f>VLOOKUP(ABS(AP8-AS3),Note!$E$1:$F$25,2,FALSE)</f>
        <v>0</v>
      </c>
      <c r="AT8">
        <f t="shared" si="10"/>
        <v>1</v>
      </c>
      <c r="AU8" s="3">
        <f>VLOOKUP(ABS(AT8-AU3),Note!$E$1:$F$25,2,FALSE)</f>
        <v>0</v>
      </c>
      <c r="AV8" s="3">
        <f>VLOOKUP(ABS(AT8-AV3),Note!$E$1:$F$25,2,FALSE)</f>
        <v>0</v>
      </c>
      <c r="AW8" s="3">
        <f>VLOOKUP(ABS(AT8-AW3),Note!$E$1:$F$25,2,FALSE)</f>
        <v>0</v>
      </c>
    </row>
    <row r="9" spans="4:48">
      <c r="D9">
        <f>SUM(C4:C8,D4:D8,E4:E8)</f>
        <v>2</v>
      </c>
      <c r="H9">
        <f>SUM(G4:G8,H4:H8,I4:I8)</f>
        <v>3</v>
      </c>
      <c r="L9">
        <f>SUM(K4:K8,L4:L8,M4:M8)</f>
        <v>2</v>
      </c>
      <c r="P9">
        <f>SUM(O4:O8,P4:P8,Q4:Q8)</f>
        <v>2</v>
      </c>
      <c r="T9">
        <f>SUM(S4:S8,T4:T8,U4:U8)</f>
        <v>2</v>
      </c>
      <c r="X9">
        <f>SUM(W4:W8,X4:X8,Y4:Y8)</f>
        <v>4</v>
      </c>
      <c r="AB9">
        <f>SUM(AA4:AA8,AB4:AB8,AC4:AC8)</f>
        <v>1</v>
      </c>
      <c r="AF9">
        <f>SUM(AE4:AE8,AF4:AF8,AG4:AG8)</f>
        <v>4</v>
      </c>
      <c r="AJ9">
        <f>SUM(AI4:AI8,AJ4:AJ8,AK4:AK8)</f>
        <v>2</v>
      </c>
      <c r="AN9">
        <f>SUM(AM4:AM8,AN4:AN8,AO4:AO8)</f>
        <v>2</v>
      </c>
      <c r="AR9">
        <f>SUM(AQ4:AQ8,AR4:AR8,AS4:AS8)</f>
        <v>3</v>
      </c>
      <c r="AV9">
        <f>SUM(AU4:AU8,AV4:AV8,AW4:AW8)</f>
        <v>3</v>
      </c>
    </row>
    <row r="10" spans="1:49">
      <c r="A10" s="1" t="str">
        <f>D18&amp;H18&amp;L18&amp;P18&amp;T18&amp;X18&amp;AB18&amp;AF18&amp;AJ18&amp;AN18&amp;AR18&amp;AV18</f>
        <v>314133223233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456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VLOOKUP(まとめ3!$A$1&amp;"7♭5",Chords!$A$2:$D$188,2,FALSE)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tr">
        <f>VLOOKUP(まとめ3!$A$1&amp;"7♭5",Chords!$A$2:$D$188,3,FALSE)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>
        <f t="shared" si="11"/>
        <v>6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0</v>
      </c>
      <c r="J15">
        <f t="shared" si="12"/>
        <v>6</v>
      </c>
      <c r="K15" s="3">
        <f>VLOOKUP(ABS(J15-K12),Note!$E$1:$F$25,2,FALSE)</f>
        <v>0</v>
      </c>
      <c r="L15" s="3">
        <f>VLOOKUP(ABS(J15-L12),Note!$E$1:$F$25,2,FALSE)</f>
        <v>1</v>
      </c>
      <c r="M15" s="3">
        <f>VLOOKUP(ABS(J15-M12),Note!$E$1:$F$25,2,FALSE)</f>
        <v>0</v>
      </c>
      <c r="N15">
        <f t="shared" si="13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>
        <f t="shared" si="14"/>
        <v>6</v>
      </c>
      <c r="S15" s="3">
        <f>VLOOKUP(ABS(R15-S12),Note!$E$1:$F$25,2,FALSE)</f>
        <v>0</v>
      </c>
      <c r="T15" s="3">
        <f>VLOOKUP(ABS(R15-T12),Note!$E$1:$F$25,2,FALSE)</f>
        <v>1</v>
      </c>
      <c r="U15" s="3">
        <f>VLOOKUP(ABS(R15-U12),Note!$E$1:$F$25,2,FALSE)</f>
        <v>0</v>
      </c>
      <c r="V15">
        <f t="shared" si="15"/>
        <v>6</v>
      </c>
      <c r="W15" s="3">
        <f>VLOOKUP(ABS(V15-W12),Note!$E$1:$F$25,2,FALSE)</f>
        <v>1</v>
      </c>
      <c r="X15" s="3">
        <f>VLOOKUP(ABS(V15-X12),Note!$E$1:$F$25,2,FALSE)</f>
        <v>0</v>
      </c>
      <c r="Y15" s="3">
        <f>VLOOKUP(ABS(V15-Y12),Note!$E$1:$F$25,2,FALSE)</f>
        <v>0</v>
      </c>
      <c r="Z15">
        <f t="shared" si="16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6</v>
      </c>
      <c r="AE15" s="3">
        <f>VLOOKUP(ABS(AD15-AE12),Note!$E$1:$F$25,2,FALSE)</f>
        <v>1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6</v>
      </c>
      <c r="AI15" s="3">
        <f>VLOOKUP(ABS(AH15-AI12),Note!$E$1:$F$25,2,FALSE)</f>
        <v>0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6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1</v>
      </c>
      <c r="AT15">
        <f t="shared" si="21"/>
        <v>6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0</v>
      </c>
    </row>
    <row r="16" spans="1:49">
      <c r="A16" t="str">
        <f>VLOOKUP(まとめ3!$A$1&amp;"7♭5",Chords!$A$2:$D$188,4,FALSE)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VLOOKUP(まとめ3!$A$1&amp;"_♭9",Tension!$A$2:$C$133,2,FALSE)</f>
        <v>D♭</v>
      </c>
      <c r="B17">
        <f>VLOOKUP(A17,Note!$A$1:$B$26,2,FALSE)</f>
        <v>1</v>
      </c>
      <c r="C17" s="3">
        <f>VLOOKUP(ABS(B17-C12),Note!$E$1:$F$25,2,FALSE)</f>
        <v>1</v>
      </c>
      <c r="D17" s="3">
        <f>VLOOKUP(ABS(B17-D12),Note!$E$1:$F$25,2,FALSE)</f>
        <v>0</v>
      </c>
      <c r="E17" s="3">
        <f>VLOOKUP(ABS(B17-E12),Note!$E$1:$F$25,2,FALSE)</f>
        <v>0</v>
      </c>
      <c r="F17">
        <f t="shared" si="11"/>
        <v>1</v>
      </c>
      <c r="G17" s="3">
        <f>VLOOKUP(ABS(F17-G12),Note!$E$1:$F$25,2,FALSE)</f>
        <v>0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1</v>
      </c>
      <c r="K17" s="3">
        <f>VLOOKUP(ABS(J17-K12),Note!$E$1:$F$25,2,FALSE)</f>
        <v>1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1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1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1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1</v>
      </c>
      <c r="Z17">
        <f t="shared" si="16"/>
        <v>1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>
        <f t="shared" si="17"/>
        <v>1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1</v>
      </c>
      <c r="AH17">
        <f t="shared" si="18"/>
        <v>1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0</v>
      </c>
      <c r="AL17">
        <f t="shared" si="19"/>
        <v>1</v>
      </c>
      <c r="AM17" s="3">
        <f>VLOOKUP(ABS(AL17-AM12),Note!$E$1:$F$25,2,FALSE)</f>
        <v>0</v>
      </c>
      <c r="AN17" s="3">
        <f>VLOOKUP(ABS(AL17-AN12),Note!$E$1:$F$25,2,FALSE)</f>
        <v>1</v>
      </c>
      <c r="AO17" s="3">
        <f>VLOOKUP(ABS(AL17-AO12),Note!$E$1:$F$25,2,FALSE)</f>
        <v>0</v>
      </c>
      <c r="AP17">
        <f t="shared" si="20"/>
        <v>1</v>
      </c>
      <c r="AQ17" s="3">
        <f>VLOOKUP(ABS(AP17-AQ12),Note!$E$1:$F$25,2,FALSE)</f>
        <v>0</v>
      </c>
      <c r="AR17" s="3">
        <f>VLOOKUP(ABS(AP17-AR12),Note!$E$1:$F$25,2,FALSE)</f>
        <v>0</v>
      </c>
      <c r="AS17" s="3">
        <f>VLOOKUP(ABS(AP17-AS12),Note!$E$1:$F$25,2,FALSE)</f>
        <v>0</v>
      </c>
      <c r="AT17">
        <f t="shared" si="21"/>
        <v>1</v>
      </c>
      <c r="AU17" s="3">
        <f>VLOOKUP(ABS(AT17-AU12),Note!$E$1:$F$25,2,FALSE)</f>
        <v>0</v>
      </c>
      <c r="AV17" s="3">
        <f>VLOOKUP(ABS(AT17-AV12),Note!$E$1:$F$25,2,FALSE)</f>
        <v>1</v>
      </c>
      <c r="AW17" s="3">
        <f>VLOOKUP(ABS(AT17-AW12),Note!$E$1:$F$25,2,FALSE)</f>
        <v>0</v>
      </c>
    </row>
    <row r="18" spans="4:48">
      <c r="D18">
        <f>SUM(C13:C17,D13:D17,E13:E17)</f>
        <v>3</v>
      </c>
      <c r="H18">
        <f>SUM(G13:G17,H13:H17,I13:I17)</f>
        <v>1</v>
      </c>
      <c r="L18">
        <f>SUM(K13:K17,L13:L17,M13:M17)</f>
        <v>4</v>
      </c>
      <c r="P18">
        <f>SUM(O13:O17,P13:P17,Q13:Q17)</f>
        <v>1</v>
      </c>
      <c r="T18">
        <f>SUM(S13:S17,T13:T17,U13:U17)</f>
        <v>3</v>
      </c>
      <c r="X18">
        <f>SUM(W13:W17,X13:X17,Y13:Y17)</f>
        <v>3</v>
      </c>
      <c r="AB18">
        <f>SUM(AA13:AA17,AB13:AB17,AC13:AC17)</f>
        <v>2</v>
      </c>
      <c r="AF18">
        <f>SUM(AE13:AE17,AF13:AF17,AG13:AG17)</f>
        <v>2</v>
      </c>
      <c r="AJ18">
        <f>SUM(AI13:AI17,AJ13:AJ17,AK13:AK17)</f>
        <v>3</v>
      </c>
      <c r="AN18">
        <f>SUM(AM13:AM17,AN13:AN17,AO13:AO17)</f>
        <v>2</v>
      </c>
      <c r="AR18">
        <f>SUM(AQ13:AQ17,AR13:AR17,AS13:AS17)</f>
        <v>3</v>
      </c>
      <c r="AV18">
        <f>SUM(AU13:AU17,AV13:AV17,AW13:AW17)</f>
        <v>3</v>
      </c>
    </row>
    <row r="19" spans="1:49">
      <c r="A19" s="1" t="str">
        <f>D27&amp;H27&amp;L27&amp;P27&amp;T27&amp;X27&amp;AB27&amp;AF27&amp;AJ27&amp;AN27&amp;AR27&amp;AV27</f>
        <v>223214223315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457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VLOOKUP(まとめ3!$A$1&amp;"7♭5",Chords!$A$2:$D$188,2,FALSE)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tr">
        <f>VLOOKUP(まとめ3!$A$1&amp;"7♭5",Chords!$A$2:$D$188,3,FALSE)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>
        <f t="shared" si="22"/>
        <v>6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1</v>
      </c>
      <c r="J24">
        <f t="shared" si="23"/>
        <v>6</v>
      </c>
      <c r="K24" s="3">
        <f>VLOOKUP(ABS(J24-K21),Note!$E$1:$F$25,2,FALSE)</f>
        <v>0</v>
      </c>
      <c r="L24" s="3">
        <f>VLOOKUP(ABS(J24-L21),Note!$E$1:$F$25,2,FALSE)</f>
        <v>1</v>
      </c>
      <c r="M24" s="3">
        <f>VLOOKUP(ABS(J24-M21),Note!$E$1:$F$25,2,FALSE)</f>
        <v>0</v>
      </c>
      <c r="N24">
        <f t="shared" si="24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>
        <f t="shared" si="25"/>
        <v>6</v>
      </c>
      <c r="S24" s="3">
        <f>VLOOKUP(ABS(R24-S21),Note!$E$1:$F$25,2,FALSE)</f>
        <v>0</v>
      </c>
      <c r="T24" s="3">
        <f>VLOOKUP(ABS(R24-T21),Note!$E$1:$F$25,2,FALSE)</f>
        <v>1</v>
      </c>
      <c r="U24" s="3">
        <f>VLOOKUP(ABS(R24-U21),Note!$E$1:$F$25,2,FALSE)</f>
        <v>0</v>
      </c>
      <c r="V24">
        <f t="shared" si="26"/>
        <v>6</v>
      </c>
      <c r="W24" s="3">
        <f>VLOOKUP(ABS(V24-W21),Note!$E$1:$F$25,2,FALSE)</f>
        <v>1</v>
      </c>
      <c r="X24" s="3">
        <f>VLOOKUP(ABS(V24-X21),Note!$E$1:$F$25,2,FALSE)</f>
        <v>0</v>
      </c>
      <c r="Y24" s="3">
        <f>VLOOKUP(ABS(V24-Y21),Note!$E$1:$F$25,2,FALSE)</f>
        <v>0</v>
      </c>
      <c r="Z24">
        <f t="shared" si="27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6</v>
      </c>
      <c r="AE24" s="3">
        <f>VLOOKUP(ABS(AD24-AE21),Note!$E$1:$F$25,2,FALSE)</f>
        <v>1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6</v>
      </c>
      <c r="AI24" s="3">
        <f>VLOOKUP(ABS(AH24-AI21),Note!$E$1:$F$25,2,FALSE)</f>
        <v>0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6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6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1</v>
      </c>
    </row>
    <row r="25" spans="1:49">
      <c r="A25" t="str">
        <f>VLOOKUP(まとめ3!$A$1&amp;"7♭5",Chords!$A$2:$D$188,4,FALSE)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VLOOKUP(まとめ3!$A$1&amp;"_♭9",Tension!$A$2:$C$133,2,FALSE)</f>
        <v>D♭</v>
      </c>
      <c r="B26">
        <f>VLOOKUP(A26,Note!$A$1:$B$26,2,FALSE)</f>
        <v>1</v>
      </c>
      <c r="C26" s="3">
        <f>VLOOKUP(ABS(B26-C21),Note!$E$1:$F$25,2,FALSE)</f>
        <v>1</v>
      </c>
      <c r="D26" s="3">
        <f>VLOOKUP(ABS(B26-D21),Note!$E$1:$F$25,2,FALSE)</f>
        <v>0</v>
      </c>
      <c r="E26" s="3">
        <f>VLOOKUP(ABS(B26-E21),Note!$E$1:$F$25,2,FALSE)</f>
        <v>0</v>
      </c>
      <c r="F26">
        <f t="shared" si="22"/>
        <v>1</v>
      </c>
      <c r="G26" s="3">
        <f>VLOOKUP(ABS(F26-G21),Note!$E$1:$F$25,2,FALSE)</f>
        <v>0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1</v>
      </c>
      <c r="K26" s="3">
        <f>VLOOKUP(ABS(J26-K21),Note!$E$1:$F$25,2,FALSE)</f>
        <v>1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1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1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1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1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1</v>
      </c>
      <c r="AD26">
        <f t="shared" si="28"/>
        <v>1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0</v>
      </c>
      <c r="AH26">
        <f t="shared" si="29"/>
        <v>1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1</v>
      </c>
      <c r="AL26">
        <f t="shared" si="30"/>
        <v>1</v>
      </c>
      <c r="AM26" s="3">
        <f>VLOOKUP(ABS(AL26-AM21),Note!$E$1:$F$25,2,FALSE)</f>
        <v>0</v>
      </c>
      <c r="AN26" s="3">
        <f>VLOOKUP(ABS(AL26-AN21),Note!$E$1:$F$25,2,FALSE)</f>
        <v>1</v>
      </c>
      <c r="AO26" s="3">
        <f>VLOOKUP(ABS(AL26-AO21),Note!$E$1:$F$25,2,FALSE)</f>
        <v>0</v>
      </c>
      <c r="AP26">
        <f t="shared" si="31"/>
        <v>1</v>
      </c>
      <c r="AQ26" s="3">
        <f>VLOOKUP(ABS(AP26-AQ21),Note!$E$1:$F$25,2,FALSE)</f>
        <v>0</v>
      </c>
      <c r="AR26" s="3">
        <f>VLOOKUP(ABS(AP26-AR21),Note!$E$1:$F$25,2,FALSE)</f>
        <v>0</v>
      </c>
      <c r="AS26" s="3">
        <f>VLOOKUP(ABS(AP26-AS21),Note!$E$1:$F$25,2,FALSE)</f>
        <v>0</v>
      </c>
      <c r="AT26">
        <f t="shared" si="32"/>
        <v>1</v>
      </c>
      <c r="AU26" s="3">
        <f>VLOOKUP(ABS(AT26-AU21),Note!$E$1:$F$25,2,FALSE)</f>
        <v>0</v>
      </c>
      <c r="AV26" s="3">
        <f>VLOOKUP(ABS(AT26-AV21),Note!$E$1:$F$25,2,FALSE)</f>
        <v>1</v>
      </c>
      <c r="AW26" s="3">
        <f>VLOOKUP(ABS(AT26-AW21),Note!$E$1:$F$25,2,FALSE)</f>
        <v>0</v>
      </c>
    </row>
    <row r="27" spans="4:48">
      <c r="D27">
        <f>SUM(C22:C26,D22:D26,E22:E26)</f>
        <v>2</v>
      </c>
      <c r="H27">
        <f>SUM(G22:G26,H22:H26,I22:I26)</f>
        <v>2</v>
      </c>
      <c r="L27">
        <f>SUM(K22:K26,L22:L26,M22:M26)</f>
        <v>3</v>
      </c>
      <c r="P27">
        <f>SUM(O22:O26,P22:P26,Q22:Q26)</f>
        <v>2</v>
      </c>
      <c r="T27">
        <f>SUM(S22:S26,T22:T26,U22:U26)</f>
        <v>1</v>
      </c>
      <c r="X27">
        <f>SUM(W22:W26,X22:X26,Y22:Y26)</f>
        <v>4</v>
      </c>
      <c r="AB27">
        <f>SUM(AA22:AA26,AB22:AB26,AC22:AC26)</f>
        <v>2</v>
      </c>
      <c r="AF27">
        <f>SUM(AE22:AE26,AF22:AF26,AG22:AG26)</f>
        <v>2</v>
      </c>
      <c r="AJ27">
        <f>SUM(AI22:AI26,AJ22:AJ26,AK22:AK26)</f>
        <v>3</v>
      </c>
      <c r="AN27">
        <f>SUM(AM22:AM26,AN22:AN26,AO22:AO26)</f>
        <v>3</v>
      </c>
      <c r="AR27">
        <f>SUM(AQ22:AQ26,AR22:AR26,AS22:AS26)</f>
        <v>1</v>
      </c>
      <c r="AV27">
        <f>SUM(AU22:AU26,AV22:AV26,AW22:AW26)</f>
        <v>5</v>
      </c>
    </row>
    <row r="28" spans="1:49">
      <c r="A28" s="1" t="str">
        <f>D36&amp;H36&amp;L36&amp;P36&amp;T36&amp;X36&amp;AB36&amp;AF36&amp;AJ36&amp;AN36&amp;AR36&amp;AV36</f>
        <v>1414／／／／／／／／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458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VLOOKUP(まとめ3!$A$1&amp;"7♭5",Chords!$A$2:$D$188,2,FALSE)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VLOOKUP(まとめ3!$A$1&amp;"7♭5",Chords!$A$2:$D$188,3,FALSE)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>
        <f t="shared" si="33"/>
        <v>6</v>
      </c>
      <c r="G33" s="3">
        <f>VLOOKUP(ABS(F33-G30),Note!$E$1:$F$25,2,FALSE)</f>
        <v>0</v>
      </c>
      <c r="H33" s="3">
        <f>VLOOKUP(ABS(F33-H30),Note!$E$1:$F$25,2,FALSE)</f>
        <v>1</v>
      </c>
      <c r="I33" s="3">
        <f>VLOOKUP(ABS(F33-I30),Note!$E$1:$F$25,2,FALSE)</f>
        <v>0</v>
      </c>
      <c r="J33">
        <f t="shared" si="34"/>
        <v>6</v>
      </c>
      <c r="K33" s="3">
        <f>VLOOKUP(ABS(J33-K30),Note!$E$1:$F$25,2,FALSE)</f>
        <v>0</v>
      </c>
      <c r="L33" s="3">
        <f>VLOOKUP(ABS(J33-L30),Note!$E$1:$F$25,2,FALSE)</f>
        <v>0</v>
      </c>
      <c r="M33" s="3">
        <f>VLOOKUP(ABS(J33-M30),Note!$E$1:$F$25,2,FALSE)</f>
        <v>0</v>
      </c>
      <c r="N33">
        <f t="shared" si="35"/>
        <v>6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VLOOKUP(まとめ3!$A$1&amp;"7♭5",Chords!$A$2:$D$188,4,FALSE)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VLOOKUP(まとめ3!$A$1&amp;"_♭9",Tension!$A$2:$C$133,2,FALSE)</f>
        <v>D♭</v>
      </c>
      <c r="B35">
        <f>VLOOKUP(A35,Note!$A$1:$B$26,2,FALSE)</f>
        <v>1</v>
      </c>
      <c r="C35" s="3">
        <f>VLOOKUP(ABS(B35-C30),Note!$E$1:$F$25,2,FALSE)</f>
        <v>1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1</v>
      </c>
      <c r="G35" s="3">
        <f>VLOOKUP(ABS(F35-G30),Note!$E$1:$F$25,2,FALSE)</f>
        <v>0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1</v>
      </c>
      <c r="K35" s="3">
        <f>VLOOKUP(ABS(J35-K30),Note!$E$1:$F$25,2,FALSE)</f>
        <v>1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1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1</v>
      </c>
      <c r="H36">
        <f>SUM(G31:G35,H31:H35,I31:I35)</f>
        <v>4</v>
      </c>
      <c r="L36">
        <f>SUM(K31:K35,L31:L35,M31:M35)</f>
        <v>1</v>
      </c>
      <c r="P36">
        <f>SUM(O31:O35,P31:P35,Q31:Q35)</f>
        <v>4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  <row r="37" spans="2:20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</sheetData>
  <pageMargins left="0.699305555555556" right="0.699305555555556" top="0.75" bottom="0.75" header="0.3" footer="0.3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46"/>
  <sheetViews>
    <sheetView zoomScale="85" zoomScaleNormal="85" workbookViewId="0">
      <selection activeCell="A35" sqref="A35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133141332414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459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VLOOKUP(まとめ3!$A$1&amp;"m7",Chords!$A$2:$D$188,2,FALSE)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VLOOKUP(まとめ3!$A$1&amp;"m7",Chords!$A$2:$D$188,3,FALSE)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1:49">
      <c r="A7" t="str">
        <f>VLOOKUP(まとめ3!$A$1&amp;"m7",Chords!$A$2:$D$188,4,FALSE)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1</v>
      </c>
      <c r="H9">
        <f>SUM(G4:G8,H4:H8,I4:I8)</f>
        <v>3</v>
      </c>
      <c r="L9">
        <f>SUM(K4:K8,L4:L8,M4:M8)</f>
        <v>3</v>
      </c>
      <c r="P9">
        <f>SUM(O4:O8,P4:P8,Q4:Q8)</f>
        <v>1</v>
      </c>
      <c r="T9">
        <f>SUM(S4:S8,T4:T8,U4:U8)</f>
        <v>4</v>
      </c>
      <c r="X9">
        <f>SUM(W4:W8,X4:X8,Y4:Y8)</f>
        <v>1</v>
      </c>
      <c r="AB9">
        <f>SUM(AA4:AA8,AB4:AB8,AC4:AC8)</f>
        <v>3</v>
      </c>
      <c r="AF9">
        <f>SUM(AE4:AE8,AF4:AF8,AG4:AG8)</f>
        <v>3</v>
      </c>
      <c r="AJ9">
        <f>SUM(AI4:AI8,AJ4:AJ8,AK4:AK8)</f>
        <v>2</v>
      </c>
      <c r="AN9">
        <f>SUM(AM4:AM8,AN4:AN8,AO4:AO8)</f>
        <v>4</v>
      </c>
      <c r="AR9">
        <f>SUM(AQ4:AQ8,AR4:AR8,AS4:AS8)</f>
        <v>1</v>
      </c>
      <c r="AV9">
        <f>SUM(AU4:AU8,AV4:AV8,AW4:AW8)</f>
        <v>4</v>
      </c>
    </row>
    <row r="10" ht="18.75" customHeight="1" spans="1:49">
      <c r="A10" s="1" t="str">
        <f>D18&amp;H18&amp;L18&amp;P18&amp;T18&amp;X18&amp;AB18&amp;AF18&amp;AJ18&amp;AN18&amp;AR18&amp;AV18</f>
        <v>142231414224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460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VLOOKUP(まとめ3!$A$1&amp;"m7",Chords!$A$2:$D$188,2,FALSE)</f>
        <v>E♭</v>
      </c>
      <c r="B14">
        <f>VLOOKUP(A14,Note!$A$1:$B$26,2,FALSE)</f>
        <v>3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>
        <f t="shared" si="11"/>
        <v>3</v>
      </c>
      <c r="G14" s="3">
        <f>VLOOKUP(ABS(F14-G12),Note!$E$1:$F$25,2,FALSE)</f>
        <v>0</v>
      </c>
      <c r="H14" s="3">
        <f>VLOOKUP(ABS(F14-H12),Note!$E$1:$F$25,2,FALSE)</f>
        <v>1</v>
      </c>
      <c r="I14" s="3">
        <f>VLOOKUP(ABS(F14-I12),Note!$E$1:$F$25,2,FALSE)</f>
        <v>0</v>
      </c>
      <c r="J14">
        <f t="shared" si="12"/>
        <v>3</v>
      </c>
      <c r="K14" s="3">
        <f>VLOOKUP(ABS(J14-K12),Note!$E$1:$F$25,2,FALSE)</f>
        <v>1</v>
      </c>
      <c r="L14" s="3">
        <f>VLOOKUP(ABS(J14-L12),Note!$E$1:$F$25,2,FALSE)</f>
        <v>0</v>
      </c>
      <c r="M14" s="3">
        <f>VLOOKUP(ABS(J14-M12),Note!$E$1:$F$25,2,FALSE)</f>
        <v>0</v>
      </c>
      <c r="N14">
        <f t="shared" si="13"/>
        <v>3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3</v>
      </c>
      <c r="S14" s="3">
        <f>VLOOKUP(ABS(R14-S12),Note!$E$1:$F$25,2,FALSE)</f>
        <v>1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3</v>
      </c>
      <c r="W14" s="3">
        <f>VLOOKUP(ABS(V14-W12),Note!$E$1:$F$25,2,FALSE)</f>
        <v>0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3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3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1</v>
      </c>
      <c r="AH14">
        <f t="shared" si="18"/>
        <v>3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0</v>
      </c>
      <c r="AL14">
        <f t="shared" si="19"/>
        <v>3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1</v>
      </c>
      <c r="AP14">
        <f t="shared" si="20"/>
        <v>3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0</v>
      </c>
      <c r="AT14">
        <f t="shared" si="21"/>
        <v>3</v>
      </c>
      <c r="AU14" s="3">
        <f>VLOOKUP(ABS(AT14-AU12),Note!$E$1:$F$25,2,FALSE)</f>
        <v>0</v>
      </c>
      <c r="AV14" s="3">
        <f>VLOOKUP(ABS(AT14-AV12),Note!$E$1:$F$25,2,FALSE)</f>
        <v>1</v>
      </c>
      <c r="AW14" s="3">
        <f>VLOOKUP(ABS(AT14-AW12),Note!$E$1:$F$25,2,FALSE)</f>
        <v>0</v>
      </c>
    </row>
    <row r="15" spans="1:49">
      <c r="A15" t="str">
        <f>VLOOKUP(まとめ3!$A$1&amp;"m7",Chords!$A$2:$D$188,3,FALSE)</f>
        <v>G</v>
      </c>
      <c r="B15">
        <f>VLOOKUP(A15,Note!$A$1:$B$26,2,FALSE)</f>
        <v>7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0</v>
      </c>
      <c r="F15">
        <f t="shared" si="11"/>
        <v>7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1</v>
      </c>
      <c r="J15">
        <f t="shared" si="12"/>
        <v>7</v>
      </c>
      <c r="K15" s="3">
        <f>VLOOKUP(ABS(J15-K12),Note!$E$1:$F$25,2,FALSE)</f>
        <v>0</v>
      </c>
      <c r="L15" s="3">
        <f>VLOOKUP(ABS(J15-L12),Note!$E$1:$F$25,2,FALSE)</f>
        <v>0</v>
      </c>
      <c r="M15" s="3">
        <f>VLOOKUP(ABS(J15-M12),Note!$E$1:$F$25,2,FALSE)</f>
        <v>0</v>
      </c>
      <c r="N15">
        <f t="shared" si="13"/>
        <v>7</v>
      </c>
      <c r="O15" s="3">
        <f>VLOOKUP(ABS(N15-O12),Note!$E$1:$F$25,2,FALSE)</f>
        <v>0</v>
      </c>
      <c r="P15" s="3">
        <f>VLOOKUP(ABS(N15-P12),Note!$E$1:$F$25,2,FALSE)</f>
        <v>1</v>
      </c>
      <c r="Q15" s="3">
        <f>VLOOKUP(ABS(N15-Q12),Note!$E$1:$F$25,2,FALSE)</f>
        <v>0</v>
      </c>
      <c r="R15">
        <f t="shared" si="14"/>
        <v>7</v>
      </c>
      <c r="S15" s="3">
        <f>VLOOKUP(ABS(R15-S12),Note!$E$1:$F$25,2,FALSE)</f>
        <v>0</v>
      </c>
      <c r="T15" s="3">
        <f>VLOOKUP(ABS(R15-T12),Note!$E$1:$F$25,2,FALSE)</f>
        <v>0</v>
      </c>
      <c r="U15" s="3">
        <f>VLOOKUP(ABS(R15-U12),Note!$E$1:$F$25,2,FALSE)</f>
        <v>0</v>
      </c>
      <c r="V15">
        <f t="shared" si="15"/>
        <v>7</v>
      </c>
      <c r="W15" s="3">
        <f>VLOOKUP(ABS(V15-W12),Note!$E$1:$F$25,2,FALSE)</f>
        <v>0</v>
      </c>
      <c r="X15" s="3">
        <f>VLOOKUP(ABS(V15-X12),Note!$E$1:$F$25,2,FALSE)</f>
        <v>1</v>
      </c>
      <c r="Y15" s="3">
        <f>VLOOKUP(ABS(V15-Y12),Note!$E$1:$F$25,2,FALSE)</f>
        <v>0</v>
      </c>
      <c r="Z15">
        <f t="shared" si="16"/>
        <v>7</v>
      </c>
      <c r="AA15" s="3">
        <f>VLOOKUP(ABS(Z15-AA12),Note!$E$1:$F$25,2,FALSE)</f>
        <v>1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7</v>
      </c>
      <c r="AE15" s="3">
        <f>VLOOKUP(ABS(AD15-AE12),Note!$E$1:$F$25,2,FALSE)</f>
        <v>0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7</v>
      </c>
      <c r="AI15" s="3">
        <f>VLOOKUP(ABS(AH15-AI12),Note!$E$1:$F$25,2,FALSE)</f>
        <v>1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7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7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0</v>
      </c>
      <c r="AT15">
        <f t="shared" si="21"/>
        <v>7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1</v>
      </c>
    </row>
    <row r="16" spans="1:49">
      <c r="A16" t="str">
        <f>VLOOKUP(まとめ3!$A$1&amp;"m7",Chords!$A$2:$D$188,4,FALSE)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1</v>
      </c>
      <c r="H18">
        <f>SUM(G13:G17,H13:H17,I13:I17)</f>
        <v>4</v>
      </c>
      <c r="L18">
        <f>SUM(K13:K17,L13:L17,M13:M17)</f>
        <v>2</v>
      </c>
      <c r="P18">
        <f>SUM(O13:O17,P13:P17,Q13:Q17)</f>
        <v>2</v>
      </c>
      <c r="T18">
        <f>SUM(S13:S17,T13:T17,U13:U17)</f>
        <v>3</v>
      </c>
      <c r="X18">
        <f>SUM(W13:W17,X13:X17,Y13:Y17)</f>
        <v>1</v>
      </c>
      <c r="AB18">
        <f>SUM(AA13:AA17,AB13:AB17,AC13:AC17)</f>
        <v>4</v>
      </c>
      <c r="AF18">
        <f>SUM(AE13:AE17,AF13:AF17,AG13:AG17)</f>
        <v>1</v>
      </c>
      <c r="AJ18">
        <f>SUM(AI13:AI17,AJ13:AJ17,AK13:AK17)</f>
        <v>4</v>
      </c>
      <c r="AN18">
        <f>SUM(AM13:AM17,AN13:AN17,AO13:AO17)</f>
        <v>2</v>
      </c>
      <c r="AR18">
        <f>SUM(AQ13:AQ17,AR13:AR17,AS13:AS17)</f>
        <v>2</v>
      </c>
      <c r="AV18">
        <f>SUM(AU13:AU17,AV13:AV17,AW13:AW17)</f>
        <v>4</v>
      </c>
    </row>
    <row r="19" spans="1:49">
      <c r="A19" s="1" t="str">
        <f>D27&amp;H27&amp;L27&amp;P27&amp;T27&amp;X27&amp;AB27&amp;AF27&amp;AJ27&amp;AN27&amp;AR27&amp;AV27</f>
        <v>232313224233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461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VLOOKUP(まとめ3!$A$1&amp;"m7",Chords!$A$2:$D$188,2,FALSE)</f>
        <v>E♭</v>
      </c>
      <c r="B23">
        <f>VLOOKUP(A23,Note!$A$1:$B$26,2,FALSE)</f>
        <v>3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>
        <f t="shared" si="22"/>
        <v>3</v>
      </c>
      <c r="G23" s="3">
        <f>VLOOKUP(ABS(F23-G21),Note!$E$1:$F$25,2,FALSE)</f>
        <v>0</v>
      </c>
      <c r="H23" s="3">
        <f>VLOOKUP(ABS(F23-H21),Note!$E$1:$F$25,2,FALSE)</f>
        <v>1</v>
      </c>
      <c r="I23" s="3">
        <f>VLOOKUP(ABS(F23-I21),Note!$E$1:$F$25,2,FALSE)</f>
        <v>0</v>
      </c>
      <c r="J23">
        <f t="shared" si="23"/>
        <v>3</v>
      </c>
      <c r="K23" s="3">
        <f>VLOOKUP(ABS(J23-K21),Note!$E$1:$F$25,2,FALSE)</f>
        <v>1</v>
      </c>
      <c r="L23" s="3">
        <f>VLOOKUP(ABS(J23-L21),Note!$E$1:$F$25,2,FALSE)</f>
        <v>0</v>
      </c>
      <c r="M23" s="3">
        <f>VLOOKUP(ABS(J23-M21),Note!$E$1:$F$25,2,FALSE)</f>
        <v>0</v>
      </c>
      <c r="N23">
        <f t="shared" si="24"/>
        <v>3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3</v>
      </c>
      <c r="S23" s="3">
        <f>VLOOKUP(ABS(R23-S21),Note!$E$1:$F$25,2,FALSE)</f>
        <v>1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3</v>
      </c>
      <c r="W23" s="3">
        <f>VLOOKUP(ABS(V23-W21),Note!$E$1:$F$25,2,FALSE)</f>
        <v>0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3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3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3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1</v>
      </c>
      <c r="AL23">
        <f t="shared" si="30"/>
        <v>3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>
        <f t="shared" si="31"/>
        <v>3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1</v>
      </c>
      <c r="AT23">
        <f t="shared" si="32"/>
        <v>3</v>
      </c>
      <c r="AU23" s="3">
        <f>VLOOKUP(ABS(AT23-AU21),Note!$E$1:$F$25,2,FALSE)</f>
        <v>0</v>
      </c>
      <c r="AV23" s="3">
        <f>VLOOKUP(ABS(AT23-AV21),Note!$E$1:$F$25,2,FALSE)</f>
        <v>1</v>
      </c>
      <c r="AW23" s="3">
        <f>VLOOKUP(ABS(AT23-AW21),Note!$E$1:$F$25,2,FALSE)</f>
        <v>0</v>
      </c>
    </row>
    <row r="24" spans="1:49">
      <c r="A24" t="str">
        <f>VLOOKUP(まとめ3!$A$1&amp;"m7",Chords!$A$2:$D$188,3,FALSE)</f>
        <v>G</v>
      </c>
      <c r="B24">
        <f>VLOOKUP(A24,Note!$A$1:$B$26,2,FALSE)</f>
        <v>7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1</v>
      </c>
      <c r="F24">
        <f t="shared" si="22"/>
        <v>7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0</v>
      </c>
      <c r="J24">
        <f t="shared" si="23"/>
        <v>7</v>
      </c>
      <c r="K24" s="3">
        <f>VLOOKUP(ABS(J24-K21),Note!$E$1:$F$25,2,FALSE)</f>
        <v>0</v>
      </c>
      <c r="L24" s="3">
        <f>VLOOKUP(ABS(J24-L21),Note!$E$1:$F$25,2,FALSE)</f>
        <v>0</v>
      </c>
      <c r="M24" s="3">
        <f>VLOOKUP(ABS(J24-M21),Note!$E$1:$F$25,2,FALSE)</f>
        <v>1</v>
      </c>
      <c r="N24">
        <f t="shared" si="24"/>
        <v>7</v>
      </c>
      <c r="O24" s="3">
        <f>VLOOKUP(ABS(N24-O21),Note!$E$1:$F$25,2,FALSE)</f>
        <v>0</v>
      </c>
      <c r="P24" s="3">
        <f>VLOOKUP(ABS(N24-P21),Note!$E$1:$F$25,2,FALSE)</f>
        <v>1</v>
      </c>
      <c r="Q24" s="3">
        <f>VLOOKUP(ABS(N24-Q21),Note!$E$1:$F$25,2,FALSE)</f>
        <v>0</v>
      </c>
      <c r="R24">
        <f t="shared" si="25"/>
        <v>7</v>
      </c>
      <c r="S24" s="3">
        <f>VLOOKUP(ABS(R24-S21),Note!$E$1:$F$25,2,FALSE)</f>
        <v>0</v>
      </c>
      <c r="T24" s="3">
        <f>VLOOKUP(ABS(R24-T21),Note!$E$1:$F$25,2,FALSE)</f>
        <v>0</v>
      </c>
      <c r="U24" s="3">
        <f>VLOOKUP(ABS(R24-U21),Note!$E$1:$F$25,2,FALSE)</f>
        <v>0</v>
      </c>
      <c r="V24">
        <f t="shared" si="26"/>
        <v>7</v>
      </c>
      <c r="W24" s="3">
        <f>VLOOKUP(ABS(V24-W21),Note!$E$1:$F$25,2,FALSE)</f>
        <v>0</v>
      </c>
      <c r="X24" s="3">
        <f>VLOOKUP(ABS(V24-X21),Note!$E$1:$F$25,2,FALSE)</f>
        <v>1</v>
      </c>
      <c r="Y24" s="3">
        <f>VLOOKUP(ABS(V24-Y21),Note!$E$1:$F$25,2,FALSE)</f>
        <v>0</v>
      </c>
      <c r="Z24">
        <f t="shared" si="27"/>
        <v>7</v>
      </c>
      <c r="AA24" s="3">
        <f>VLOOKUP(ABS(Z24-AA21),Note!$E$1:$F$25,2,FALSE)</f>
        <v>1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7</v>
      </c>
      <c r="AE24" s="3">
        <f>VLOOKUP(ABS(AD24-AE21),Note!$E$1:$F$25,2,FALSE)</f>
        <v>0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7</v>
      </c>
      <c r="AI24" s="3">
        <f>VLOOKUP(ABS(AH24-AI21),Note!$E$1:$F$25,2,FALSE)</f>
        <v>1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7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7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7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0</v>
      </c>
    </row>
    <row r="25" spans="1:49">
      <c r="A25" t="str">
        <f>VLOOKUP(まとめ3!$A$1&amp;"m7",Chords!$A$2:$D$188,4,FALSE)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2</v>
      </c>
      <c r="H27">
        <f>SUM(G22:G26,H22:H26,I22:I26)</f>
        <v>3</v>
      </c>
      <c r="L27">
        <f>SUM(K22:K26,L22:L26,M22:M26)</f>
        <v>2</v>
      </c>
      <c r="P27">
        <f>SUM(O22:O26,P22:P26,Q22:Q26)</f>
        <v>3</v>
      </c>
      <c r="T27">
        <f>SUM(S22:S26,T22:T26,U22:U26)</f>
        <v>1</v>
      </c>
      <c r="X27">
        <f>SUM(W22:W26,X22:X26,Y22:Y26)</f>
        <v>3</v>
      </c>
      <c r="AB27">
        <f>SUM(AA22:AA26,AB22:AB26,AC22:AC26)</f>
        <v>2</v>
      </c>
      <c r="AF27">
        <f>SUM(AE22:AE26,AF22:AF26,AG22:AG26)</f>
        <v>2</v>
      </c>
      <c r="AJ27">
        <f>SUM(AI22:AI26,AJ22:AJ26,AK22:AK26)</f>
        <v>4</v>
      </c>
      <c r="AN27">
        <f>SUM(AM22:AM26,AN22:AN26,AO22:AO26)</f>
        <v>2</v>
      </c>
      <c r="AR27">
        <f>SUM(AQ22:AQ26,AR22:AR26,AS22:AS26)</f>
        <v>3</v>
      </c>
      <c r="AV27">
        <f>SUM(AU22:AU26,AV22:AV26,AW22:AW26)</f>
        <v>3</v>
      </c>
    </row>
    <row r="28" spans="1:49">
      <c r="A28" s="1" t="str">
        <f>D36&amp;H36&amp;L36&amp;P36&amp;T36&amp;X36&amp;AB36&amp;AF36&amp;AJ36&amp;AN36&amp;AR36&amp;AV36</f>
        <v>2323／／／／／／／／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462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VLOOKUP(まとめ3!$A$1&amp;"m7",Chords!$A$2:$D$188,2,FALSE)</f>
        <v>E♭</v>
      </c>
      <c r="B32">
        <f>VLOOKUP(A32,Note!$A$1:$B$26,2,FALSE)</f>
        <v>3</v>
      </c>
      <c r="C32" s="3">
        <f>VLOOKUP(ABS(B32-C30),Note!$E$1:$F$25,2,FALSE)</f>
        <v>0</v>
      </c>
      <c r="D32" s="3">
        <f>VLOOKUP(ABS(B32-D30),Note!$E$1:$F$25,2,FALSE)</f>
        <v>1</v>
      </c>
      <c r="E32" s="3">
        <f>VLOOKUP(ABS(B32-E30),Note!$E$1:$F$25,2,FALSE)</f>
        <v>0</v>
      </c>
      <c r="F32">
        <f t="shared" si="33"/>
        <v>3</v>
      </c>
      <c r="G32" s="3">
        <f>VLOOKUP(ABS(F32-G30),Note!$E$1:$F$25,2,FALSE)</f>
        <v>0</v>
      </c>
      <c r="H32" s="3">
        <f>VLOOKUP(ABS(F32-H30),Note!$E$1:$F$25,2,FALSE)</f>
        <v>0</v>
      </c>
      <c r="I32" s="3">
        <f>VLOOKUP(ABS(F32-I30),Note!$E$1:$F$25,2,FALSE)</f>
        <v>0</v>
      </c>
      <c r="J32">
        <f t="shared" si="34"/>
        <v>3</v>
      </c>
      <c r="K32" s="3">
        <f>VLOOKUP(ABS(J32-K30),Note!$E$1:$F$25,2,FALSE)</f>
        <v>1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3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VLOOKUP(まとめ3!$A$1&amp;"m7",Chords!$A$2:$D$188,3,FALSE)</f>
        <v>G</v>
      </c>
      <c r="B33">
        <f>VLOOKUP(A33,Note!$A$1:$B$26,2,FALSE)</f>
        <v>7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1</v>
      </c>
      <c r="F33">
        <f t="shared" si="33"/>
        <v>7</v>
      </c>
      <c r="G33" s="3">
        <f>VLOOKUP(ABS(F33-G30),Note!$E$1:$F$25,2,FALSE)</f>
        <v>0</v>
      </c>
      <c r="H33" s="3">
        <f>VLOOKUP(ABS(F33-H30),Note!$E$1:$F$25,2,FALSE)</f>
        <v>0</v>
      </c>
      <c r="I33" s="3">
        <f>VLOOKUP(ABS(F33-I30),Note!$E$1:$F$25,2,FALSE)</f>
        <v>0</v>
      </c>
      <c r="J33">
        <f t="shared" si="34"/>
        <v>7</v>
      </c>
      <c r="K33" s="3">
        <f>VLOOKUP(ABS(J33-K30),Note!$E$1:$F$25,2,FALSE)</f>
        <v>0</v>
      </c>
      <c r="L33" s="3">
        <f>VLOOKUP(ABS(J33-L30),Note!$E$1:$F$25,2,FALSE)</f>
        <v>1</v>
      </c>
      <c r="M33" s="3">
        <f>VLOOKUP(ABS(J33-M30),Note!$E$1:$F$25,2,FALSE)</f>
        <v>0</v>
      </c>
      <c r="N33">
        <f t="shared" si="35"/>
        <v>7</v>
      </c>
      <c r="O33" s="3">
        <f>VLOOKUP(ABS(N33-O30),Note!$E$1:$F$25,2,FALSE)</f>
        <v>0</v>
      </c>
      <c r="P33" s="3">
        <f>VLOOKUP(ABS(N33-P30),Note!$E$1:$F$25,2,FALSE)</f>
        <v>0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VLOOKUP(まとめ3!$A$1&amp;"m7",Chords!$A$2:$D$188,4,FALSE)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2</v>
      </c>
      <c r="H36">
        <f>SUM(G31:G35,H31:H35,I31:I35)</f>
        <v>3</v>
      </c>
      <c r="L36">
        <f>SUM(K31:K35,L31:L35,M31:M35)</f>
        <v>2</v>
      </c>
      <c r="P36">
        <f>SUM(O31:O35,P31:P35,Q31:Q35)</f>
        <v>3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  <row r="37" spans="2:20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2:50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</row>
    <row r="39" spans="2:50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</row>
    <row r="40" spans="21:50"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</row>
    <row r="41" spans="21:50"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</row>
    <row r="42" spans="2:50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</row>
    <row r="43" spans="2:20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2:20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2:20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2:20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</sheetData>
  <pageMargins left="0.699305555555556" right="0.699305555555556" top="0.75" bottom="0.75" header="0.3" footer="0.3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43"/>
  <sheetViews>
    <sheetView zoomScale="85" zoomScaleNormal="85" workbookViewId="0">
      <selection activeCell="A35" sqref="A35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232232241423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463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VLOOKUP(まとめ3!$A$1&amp;"m7♭5",Chords!$A$2:$D$188,2,FALSE)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VLOOKUP(まとめ3!$A$1&amp;"m7♭5",Chords!$A$2:$D$188,3,FALSE)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VLOOKUP(まとめ3!$A$1&amp;"m7♭5",Chords!$A$2:$D$188,4,FALSE)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2</v>
      </c>
      <c r="H9">
        <f>SUM(G4:G8,H4:H8,I4:I8)</f>
        <v>3</v>
      </c>
      <c r="L9">
        <f>SUM(K4:K8,L4:L8,M4:M8)</f>
        <v>2</v>
      </c>
      <c r="P9">
        <f>SUM(O4:O8,P4:P8,Q4:Q8)</f>
        <v>2</v>
      </c>
      <c r="T9">
        <f>SUM(S4:S8,T4:T8,U4:U8)</f>
        <v>3</v>
      </c>
      <c r="X9">
        <f>SUM(W4:W8,X4:X8,Y4:Y8)</f>
        <v>2</v>
      </c>
      <c r="AB9">
        <f>SUM(AA4:AA8,AB4:AB8,AC4:AC8)</f>
        <v>2</v>
      </c>
      <c r="AF9">
        <f>SUM(AE4:AE8,AF4:AF8,AG4:AG8)</f>
        <v>4</v>
      </c>
      <c r="AJ9">
        <f>SUM(AI4:AI8,AJ4:AJ8,AK4:AK8)</f>
        <v>1</v>
      </c>
      <c r="AN9">
        <f>SUM(AM4:AM8,AN4:AN8,AO4:AO8)</f>
        <v>4</v>
      </c>
      <c r="AR9">
        <f>SUM(AQ4:AQ8,AR4:AR8,AS4:AS8)</f>
        <v>2</v>
      </c>
      <c r="AV9">
        <f>SUM(AU4:AU8,AV4:AV8,AW4:AW8)</f>
        <v>3</v>
      </c>
    </row>
    <row r="10" spans="1:49">
      <c r="A10" s="1" t="str">
        <f>D18&amp;H18&amp;L18&amp;P18&amp;T18&amp;X18&amp;AB18&amp;AF18&amp;AJ18&amp;AN18&amp;AR18&amp;AV18</f>
        <v>233141323233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464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VLOOKUP(まとめ3!$A$1&amp;"m7♭5",Chords!$A$2:$D$188,2,FALSE)</f>
        <v>E♭</v>
      </c>
      <c r="B14">
        <f>VLOOKUP(A14,Note!$A$1:$B$26,2,FALSE)</f>
        <v>3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>
        <f t="shared" si="11"/>
        <v>3</v>
      </c>
      <c r="G14" s="3">
        <f>VLOOKUP(ABS(F14-G12),Note!$E$1:$F$25,2,FALSE)</f>
        <v>0</v>
      </c>
      <c r="H14" s="3">
        <f>VLOOKUP(ABS(F14-H12),Note!$E$1:$F$25,2,FALSE)</f>
        <v>1</v>
      </c>
      <c r="I14" s="3">
        <f>VLOOKUP(ABS(F14-I12),Note!$E$1:$F$25,2,FALSE)</f>
        <v>0</v>
      </c>
      <c r="J14">
        <f t="shared" si="12"/>
        <v>3</v>
      </c>
      <c r="K14" s="3">
        <f>VLOOKUP(ABS(J14-K12),Note!$E$1:$F$25,2,FALSE)</f>
        <v>1</v>
      </c>
      <c r="L14" s="3">
        <f>VLOOKUP(ABS(J14-L12),Note!$E$1:$F$25,2,FALSE)</f>
        <v>0</v>
      </c>
      <c r="M14" s="3">
        <f>VLOOKUP(ABS(J14-M12),Note!$E$1:$F$25,2,FALSE)</f>
        <v>0</v>
      </c>
      <c r="N14">
        <f t="shared" si="13"/>
        <v>3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3</v>
      </c>
      <c r="S14" s="3">
        <f>VLOOKUP(ABS(R14-S12),Note!$E$1:$F$25,2,FALSE)</f>
        <v>1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3</v>
      </c>
      <c r="W14" s="3">
        <f>VLOOKUP(ABS(V14-W12),Note!$E$1:$F$25,2,FALSE)</f>
        <v>0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3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3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1</v>
      </c>
      <c r="AH14">
        <f t="shared" si="18"/>
        <v>3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0</v>
      </c>
      <c r="AL14">
        <f t="shared" si="19"/>
        <v>3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1</v>
      </c>
      <c r="AP14">
        <f t="shared" si="20"/>
        <v>3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0</v>
      </c>
      <c r="AT14">
        <f t="shared" si="21"/>
        <v>3</v>
      </c>
      <c r="AU14" s="3">
        <f>VLOOKUP(ABS(AT14-AU12),Note!$E$1:$F$25,2,FALSE)</f>
        <v>0</v>
      </c>
      <c r="AV14" s="3">
        <f>VLOOKUP(ABS(AT14-AV12),Note!$E$1:$F$25,2,FALSE)</f>
        <v>1</v>
      </c>
      <c r="AW14" s="3">
        <f>VLOOKUP(ABS(AT14-AW12),Note!$E$1:$F$25,2,FALSE)</f>
        <v>0</v>
      </c>
    </row>
    <row r="15" spans="1:49">
      <c r="A15" t="str">
        <f>VLOOKUP(まとめ3!$A$1&amp;"m7♭5",Chords!$A$2:$D$188,3,FALSE)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>
        <f t="shared" si="11"/>
        <v>6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0</v>
      </c>
      <c r="J15">
        <f t="shared" si="12"/>
        <v>6</v>
      </c>
      <c r="K15" s="3">
        <f>VLOOKUP(ABS(J15-K12),Note!$E$1:$F$25,2,FALSE)</f>
        <v>0</v>
      </c>
      <c r="L15" s="3">
        <f>VLOOKUP(ABS(J15-L12),Note!$E$1:$F$25,2,FALSE)</f>
        <v>1</v>
      </c>
      <c r="M15" s="3">
        <f>VLOOKUP(ABS(J15-M12),Note!$E$1:$F$25,2,FALSE)</f>
        <v>0</v>
      </c>
      <c r="N15">
        <f t="shared" si="13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>
        <f t="shared" si="14"/>
        <v>6</v>
      </c>
      <c r="S15" s="3">
        <f>VLOOKUP(ABS(R15-S12),Note!$E$1:$F$25,2,FALSE)</f>
        <v>0</v>
      </c>
      <c r="T15" s="3">
        <f>VLOOKUP(ABS(R15-T12),Note!$E$1:$F$25,2,FALSE)</f>
        <v>1</v>
      </c>
      <c r="U15" s="3">
        <f>VLOOKUP(ABS(R15-U12),Note!$E$1:$F$25,2,FALSE)</f>
        <v>0</v>
      </c>
      <c r="V15">
        <f t="shared" si="15"/>
        <v>6</v>
      </c>
      <c r="W15" s="3">
        <f>VLOOKUP(ABS(V15-W12),Note!$E$1:$F$25,2,FALSE)</f>
        <v>1</v>
      </c>
      <c r="X15" s="3">
        <f>VLOOKUP(ABS(V15-X12),Note!$E$1:$F$25,2,FALSE)</f>
        <v>0</v>
      </c>
      <c r="Y15" s="3">
        <f>VLOOKUP(ABS(V15-Y12),Note!$E$1:$F$25,2,FALSE)</f>
        <v>0</v>
      </c>
      <c r="Z15">
        <f t="shared" si="16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6</v>
      </c>
      <c r="AE15" s="3">
        <f>VLOOKUP(ABS(AD15-AE12),Note!$E$1:$F$25,2,FALSE)</f>
        <v>1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6</v>
      </c>
      <c r="AI15" s="3">
        <f>VLOOKUP(ABS(AH15-AI12),Note!$E$1:$F$25,2,FALSE)</f>
        <v>0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6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1</v>
      </c>
      <c r="AT15">
        <f t="shared" si="21"/>
        <v>6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0</v>
      </c>
    </row>
    <row r="16" spans="1:49">
      <c r="A16" t="str">
        <f>VLOOKUP(まとめ3!$A$1&amp;"m7♭5",Chords!$A$2:$D$188,4,FALSE)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2</v>
      </c>
      <c r="H18">
        <f>SUM(G13:G17,H13:H17,I13:I17)</f>
        <v>3</v>
      </c>
      <c r="L18">
        <f>SUM(K13:K17,L13:L17,M13:M17)</f>
        <v>3</v>
      </c>
      <c r="P18">
        <f>SUM(O13:O17,P13:P17,Q13:Q17)</f>
        <v>1</v>
      </c>
      <c r="T18">
        <f>SUM(S13:S17,T13:T17,U13:U17)</f>
        <v>4</v>
      </c>
      <c r="X18">
        <f>SUM(W13:W17,X13:X17,Y13:Y17)</f>
        <v>1</v>
      </c>
      <c r="AB18">
        <f>SUM(AA13:AA17,AB13:AB17,AC13:AC17)</f>
        <v>3</v>
      </c>
      <c r="AF18">
        <f>SUM(AE13:AE17,AF13:AF17,AG13:AG17)</f>
        <v>2</v>
      </c>
      <c r="AJ18">
        <f>SUM(AI13:AI17,AJ13:AJ17,AK13:AK17)</f>
        <v>3</v>
      </c>
      <c r="AN18">
        <f>SUM(AM13:AM17,AN13:AN17,AO13:AO17)</f>
        <v>2</v>
      </c>
      <c r="AR18">
        <f>SUM(AQ13:AQ17,AR13:AR17,AS13:AS17)</f>
        <v>3</v>
      </c>
      <c r="AV18">
        <f>SUM(AU13:AU17,AV13:AV17,AW13:AW17)</f>
        <v>3</v>
      </c>
    </row>
    <row r="19" spans="1:49">
      <c r="A19" s="1" t="str">
        <f>D27&amp;H27&amp;L27&amp;P27&amp;T27&amp;X27&amp;AB27&amp;AF27&amp;AJ27&amp;AN27&amp;AR27&amp;AV27</f>
        <v>142223133234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465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VLOOKUP(まとめ3!$A$1&amp;"m7♭5",Chords!$A$2:$D$188,2,FALSE)</f>
        <v>E♭</v>
      </c>
      <c r="B23">
        <f>VLOOKUP(A23,Note!$A$1:$B$26,2,FALSE)</f>
        <v>3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>
        <f t="shared" si="22"/>
        <v>3</v>
      </c>
      <c r="G23" s="3">
        <f>VLOOKUP(ABS(F23-G21),Note!$E$1:$F$25,2,FALSE)</f>
        <v>0</v>
      </c>
      <c r="H23" s="3">
        <f>VLOOKUP(ABS(F23-H21),Note!$E$1:$F$25,2,FALSE)</f>
        <v>1</v>
      </c>
      <c r="I23" s="3">
        <f>VLOOKUP(ABS(F23-I21),Note!$E$1:$F$25,2,FALSE)</f>
        <v>0</v>
      </c>
      <c r="J23">
        <f t="shared" si="23"/>
        <v>3</v>
      </c>
      <c r="K23" s="3">
        <f>VLOOKUP(ABS(J23-K21),Note!$E$1:$F$25,2,FALSE)</f>
        <v>1</v>
      </c>
      <c r="L23" s="3">
        <f>VLOOKUP(ABS(J23-L21),Note!$E$1:$F$25,2,FALSE)</f>
        <v>0</v>
      </c>
      <c r="M23" s="3">
        <f>VLOOKUP(ABS(J23-M21),Note!$E$1:$F$25,2,FALSE)</f>
        <v>0</v>
      </c>
      <c r="N23">
        <f t="shared" si="24"/>
        <v>3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3</v>
      </c>
      <c r="S23" s="3">
        <f>VLOOKUP(ABS(R23-S21),Note!$E$1:$F$25,2,FALSE)</f>
        <v>1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3</v>
      </c>
      <c r="W23" s="3">
        <f>VLOOKUP(ABS(V23-W21),Note!$E$1:$F$25,2,FALSE)</f>
        <v>0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3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3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3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1</v>
      </c>
      <c r="AL23">
        <f t="shared" si="30"/>
        <v>3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>
        <f t="shared" si="31"/>
        <v>3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1</v>
      </c>
      <c r="AT23">
        <f t="shared" si="32"/>
        <v>3</v>
      </c>
      <c r="AU23" s="3">
        <f>VLOOKUP(ABS(AT23-AU21),Note!$E$1:$F$25,2,FALSE)</f>
        <v>0</v>
      </c>
      <c r="AV23" s="3">
        <f>VLOOKUP(ABS(AT23-AV21),Note!$E$1:$F$25,2,FALSE)</f>
        <v>1</v>
      </c>
      <c r="AW23" s="3">
        <f>VLOOKUP(ABS(AT23-AW21),Note!$E$1:$F$25,2,FALSE)</f>
        <v>0</v>
      </c>
    </row>
    <row r="24" spans="1:49">
      <c r="A24" t="str">
        <f>VLOOKUP(まとめ3!$A$1&amp;"m7♭5",Chords!$A$2:$D$188,3,FALSE)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>
        <f t="shared" si="22"/>
        <v>6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1</v>
      </c>
      <c r="J24">
        <f t="shared" si="23"/>
        <v>6</v>
      </c>
      <c r="K24" s="3">
        <f>VLOOKUP(ABS(J24-K21),Note!$E$1:$F$25,2,FALSE)</f>
        <v>0</v>
      </c>
      <c r="L24" s="3">
        <f>VLOOKUP(ABS(J24-L21),Note!$E$1:$F$25,2,FALSE)</f>
        <v>1</v>
      </c>
      <c r="M24" s="3">
        <f>VLOOKUP(ABS(J24-M21),Note!$E$1:$F$25,2,FALSE)</f>
        <v>0</v>
      </c>
      <c r="N24">
        <f t="shared" si="24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>
        <f t="shared" si="25"/>
        <v>6</v>
      </c>
      <c r="S24" s="3">
        <f>VLOOKUP(ABS(R24-S21),Note!$E$1:$F$25,2,FALSE)</f>
        <v>0</v>
      </c>
      <c r="T24" s="3">
        <f>VLOOKUP(ABS(R24-T21),Note!$E$1:$F$25,2,FALSE)</f>
        <v>1</v>
      </c>
      <c r="U24" s="3">
        <f>VLOOKUP(ABS(R24-U21),Note!$E$1:$F$25,2,FALSE)</f>
        <v>0</v>
      </c>
      <c r="V24">
        <f t="shared" si="26"/>
        <v>6</v>
      </c>
      <c r="W24" s="3">
        <f>VLOOKUP(ABS(V24-W21),Note!$E$1:$F$25,2,FALSE)</f>
        <v>1</v>
      </c>
      <c r="X24" s="3">
        <f>VLOOKUP(ABS(V24-X21),Note!$E$1:$F$25,2,FALSE)</f>
        <v>0</v>
      </c>
      <c r="Y24" s="3">
        <f>VLOOKUP(ABS(V24-Y21),Note!$E$1:$F$25,2,FALSE)</f>
        <v>0</v>
      </c>
      <c r="Z24">
        <f t="shared" si="27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6</v>
      </c>
      <c r="AE24" s="3">
        <f>VLOOKUP(ABS(AD24-AE21),Note!$E$1:$F$25,2,FALSE)</f>
        <v>1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6</v>
      </c>
      <c r="AI24" s="3">
        <f>VLOOKUP(ABS(AH24-AI21),Note!$E$1:$F$25,2,FALSE)</f>
        <v>0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6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6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1</v>
      </c>
    </row>
    <row r="25" spans="1:49">
      <c r="A25" t="str">
        <f>VLOOKUP(まとめ3!$A$1&amp;"m7♭5",Chords!$A$2:$D$188,4,FALSE)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1</v>
      </c>
      <c r="H27">
        <f>SUM(G22:G26,H22:H26,I22:I26)</f>
        <v>4</v>
      </c>
      <c r="L27">
        <f>SUM(K22:K26,L22:L26,M22:M26)</f>
        <v>2</v>
      </c>
      <c r="P27">
        <f>SUM(O22:O26,P22:P26,Q22:Q26)</f>
        <v>2</v>
      </c>
      <c r="T27">
        <f>SUM(S22:S26,T22:T26,U22:U26)</f>
        <v>2</v>
      </c>
      <c r="X27">
        <f>SUM(W22:W26,X22:X26,Y22:Y26)</f>
        <v>3</v>
      </c>
      <c r="AB27">
        <f>SUM(AA22:AA26,AB22:AB26,AC22:AC26)</f>
        <v>1</v>
      </c>
      <c r="AF27">
        <f>SUM(AE22:AE26,AF22:AF26,AG22:AG26)</f>
        <v>3</v>
      </c>
      <c r="AJ27">
        <f>SUM(AI22:AI26,AJ22:AJ26,AK22:AK26)</f>
        <v>3</v>
      </c>
      <c r="AN27">
        <f>SUM(AM22:AM26,AN22:AN26,AO22:AO26)</f>
        <v>2</v>
      </c>
      <c r="AR27">
        <f>SUM(AQ22:AQ26,AR22:AR26,AS22:AS26)</f>
        <v>3</v>
      </c>
      <c r="AV27">
        <f>SUM(AU22:AU26,AV22:AV26,AW22:AW26)</f>
        <v>4</v>
      </c>
    </row>
    <row r="28" spans="1:49">
      <c r="A28" s="1" t="str">
        <f>D36&amp;H36&amp;L36&amp;P36&amp;T36&amp;X36&amp;AB36&amp;AF36&amp;AJ36&amp;AN36&amp;AR36&amp;AV36</f>
        <v>1414／／／／／／／／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466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VLOOKUP(まとめ3!$A$1&amp;"m7♭5",Chords!$A$2:$D$188,2,FALSE)</f>
        <v>E♭</v>
      </c>
      <c r="B32">
        <f>VLOOKUP(A32,Note!$A$1:$B$26,2,FALSE)</f>
        <v>3</v>
      </c>
      <c r="C32" s="3">
        <f>VLOOKUP(ABS(B32-C30),Note!$E$1:$F$25,2,FALSE)</f>
        <v>0</v>
      </c>
      <c r="D32" s="3">
        <f>VLOOKUP(ABS(B32-D30),Note!$E$1:$F$25,2,FALSE)</f>
        <v>1</v>
      </c>
      <c r="E32" s="3">
        <f>VLOOKUP(ABS(B32-E30),Note!$E$1:$F$25,2,FALSE)</f>
        <v>0</v>
      </c>
      <c r="F32">
        <f t="shared" si="33"/>
        <v>3</v>
      </c>
      <c r="G32" s="3">
        <f>VLOOKUP(ABS(F32-G30),Note!$E$1:$F$25,2,FALSE)</f>
        <v>0</v>
      </c>
      <c r="H32" s="3">
        <f>VLOOKUP(ABS(F32-H30),Note!$E$1:$F$25,2,FALSE)</f>
        <v>0</v>
      </c>
      <c r="I32" s="3">
        <f>VLOOKUP(ABS(F32-I30),Note!$E$1:$F$25,2,FALSE)</f>
        <v>0</v>
      </c>
      <c r="J32">
        <f t="shared" si="34"/>
        <v>3</v>
      </c>
      <c r="K32" s="3">
        <f>VLOOKUP(ABS(J32-K30),Note!$E$1:$F$25,2,FALSE)</f>
        <v>1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3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VLOOKUP(まとめ3!$A$1&amp;"m7♭5",Chords!$A$2:$D$188,3,FALSE)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>
        <f t="shared" si="33"/>
        <v>6</v>
      </c>
      <c r="G33" s="3">
        <f>VLOOKUP(ABS(F33-G30),Note!$E$1:$F$25,2,FALSE)</f>
        <v>0</v>
      </c>
      <c r="H33" s="3">
        <f>VLOOKUP(ABS(F33-H30),Note!$E$1:$F$25,2,FALSE)</f>
        <v>1</v>
      </c>
      <c r="I33" s="3">
        <f>VLOOKUP(ABS(F33-I30),Note!$E$1:$F$25,2,FALSE)</f>
        <v>0</v>
      </c>
      <c r="J33">
        <f t="shared" si="34"/>
        <v>6</v>
      </c>
      <c r="K33" s="3">
        <f>VLOOKUP(ABS(J33-K30),Note!$E$1:$F$25,2,FALSE)</f>
        <v>0</v>
      </c>
      <c r="L33" s="3">
        <f>VLOOKUP(ABS(J33-L30),Note!$E$1:$F$25,2,FALSE)</f>
        <v>0</v>
      </c>
      <c r="M33" s="3">
        <f>VLOOKUP(ABS(J33-M30),Note!$E$1:$F$25,2,FALSE)</f>
        <v>0</v>
      </c>
      <c r="N33">
        <f t="shared" si="35"/>
        <v>6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VLOOKUP(まとめ3!$A$1&amp;"m7♭5",Chords!$A$2:$D$188,4,FALSE)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1</v>
      </c>
      <c r="H36">
        <f>SUM(G31:G35,H31:H35,I31:I35)</f>
        <v>4</v>
      </c>
      <c r="L36">
        <f>SUM(K31:K35,L31:L35,M31:M35)</f>
        <v>1</v>
      </c>
      <c r="P36">
        <f>SUM(O31:O35,P31:P35,Q31:Q35)</f>
        <v>4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  <row r="37" spans="21:50"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</row>
    <row r="38" spans="21:50"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</row>
    <row r="39" spans="2:50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</row>
    <row r="40" spans="2:20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20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2:20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2:20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17"/>
  <sheetViews>
    <sheetView view="pageBreakPreview" zoomScale="70" zoomScaleNormal="70" zoomScaleSheetLayoutView="70" topLeftCell="B1" workbookViewId="0">
      <selection activeCell="Z24" sqref="Z24"/>
    </sheetView>
  </sheetViews>
  <sheetFormatPr defaultColWidth="9" defaultRowHeight="19.5"/>
  <cols>
    <col min="1" max="1" width="6.22222222222222" customWidth="1"/>
    <col min="2" max="36" width="3.88888888888889" customWidth="1"/>
    <col min="37" max="37" width="4.22222222222222" customWidth="1"/>
    <col min="38" max="44" width="3.88888888888889" customWidth="1"/>
    <col min="45" max="45" width="4.22222222222222" customWidth="1"/>
    <col min="46" max="47" width="3.88888888888889" customWidth="1"/>
    <col min="48" max="48" width="4.22222222222222" customWidth="1"/>
    <col min="49" max="56" width="3.88888888888889" customWidth="1"/>
    <col min="57" max="63" width="4.77777777777778" customWidth="1"/>
    <col min="71" max="71" width="8.88888888888889" customWidth="1"/>
  </cols>
  <sheetData>
    <row r="1" spans="1:2">
      <c r="A1" s="13" t="s">
        <v>0</v>
      </c>
      <c r="B1" s="14"/>
    </row>
    <row r="2" ht="20.25" spans="1:2">
      <c r="A2" s="15"/>
      <c r="B2" s="16"/>
    </row>
    <row r="3" hidden="1" spans="1:2">
      <c r="A3">
        <f>VLOOKUP(A1,Note!$A$1:$B$26,2,FALSE)</f>
        <v>0</v>
      </c>
      <c r="B3" s="51"/>
    </row>
    <row r="4" spans="1:1">
      <c r="A4" t="s">
        <v>24</v>
      </c>
    </row>
    <row r="5" ht="20" customHeight="1" spans="3:48">
      <c r="C5">
        <v>1</v>
      </c>
      <c r="D5">
        <v>5</v>
      </c>
      <c r="E5">
        <v>8</v>
      </c>
      <c r="F5">
        <v>8</v>
      </c>
      <c r="G5">
        <v>11</v>
      </c>
      <c r="H5">
        <v>3</v>
      </c>
      <c r="I5">
        <v>5</v>
      </c>
      <c r="J5">
        <v>8</v>
      </c>
      <c r="K5">
        <v>10</v>
      </c>
      <c r="L5">
        <v>3</v>
      </c>
      <c r="M5">
        <v>11</v>
      </c>
      <c r="N5">
        <v>7</v>
      </c>
      <c r="O5">
        <v>1</v>
      </c>
      <c r="P5">
        <v>1</v>
      </c>
      <c r="Q5">
        <v>5</v>
      </c>
      <c r="R5">
        <v>7</v>
      </c>
      <c r="S5">
        <v>3</v>
      </c>
      <c r="T5">
        <v>1</v>
      </c>
      <c r="U5">
        <v>4</v>
      </c>
      <c r="V5">
        <v>6</v>
      </c>
      <c r="W5">
        <v>11</v>
      </c>
      <c r="X5">
        <v>3</v>
      </c>
      <c r="Y5">
        <v>4</v>
      </c>
      <c r="Z5">
        <v>5</v>
      </c>
      <c r="AA5">
        <v>6</v>
      </c>
      <c r="AB5">
        <v>10</v>
      </c>
      <c r="AC5">
        <v>0</v>
      </c>
      <c r="AD5">
        <v>2</v>
      </c>
      <c r="AE5">
        <v>7</v>
      </c>
      <c r="AF5">
        <v>10</v>
      </c>
      <c r="AG5">
        <v>6</v>
      </c>
      <c r="AH5">
        <v>11</v>
      </c>
      <c r="AI5">
        <v>3</v>
      </c>
      <c r="AJ5">
        <v>2</v>
      </c>
      <c r="AK5">
        <v>8</v>
      </c>
      <c r="AL5">
        <v>9</v>
      </c>
      <c r="AM5">
        <v>8</v>
      </c>
      <c r="AN5">
        <v>9</v>
      </c>
      <c r="AO5">
        <v>10</v>
      </c>
      <c r="AP5">
        <v>11</v>
      </c>
      <c r="AQ5">
        <v>3</v>
      </c>
      <c r="AR5">
        <v>0</v>
      </c>
      <c r="AS5">
        <v>2</v>
      </c>
      <c r="AT5">
        <v>7</v>
      </c>
      <c r="AU5">
        <v>8</v>
      </c>
      <c r="AV5">
        <v>9</v>
      </c>
    </row>
    <row r="6" ht="23" customHeight="1" spans="3:48">
      <c r="C6">
        <f>MOD($A$3+C$5,12)</f>
        <v>1</v>
      </c>
      <c r="D6">
        <f>MOD($A$3+D$5,12)</f>
        <v>5</v>
      </c>
      <c r="E6">
        <f>MOD($A$3+E$5,12)</f>
        <v>8</v>
      </c>
      <c r="F6">
        <f>MOD($A$3+F$5,12)</f>
        <v>8</v>
      </c>
      <c r="G6">
        <f>MOD($A$3+G$5,12)</f>
        <v>11</v>
      </c>
      <c r="H6">
        <f>MOD($A$3+H$5,12)</f>
        <v>3</v>
      </c>
      <c r="I6">
        <f>MOD($A$3+I$5,12)</f>
        <v>5</v>
      </c>
      <c r="J6">
        <f>MOD($A$3+J$5,12)</f>
        <v>8</v>
      </c>
      <c r="K6">
        <f>MOD($A$3+K$5,12)</f>
        <v>10</v>
      </c>
      <c r="L6">
        <f>MOD($A$3+L$5,12)</f>
        <v>3</v>
      </c>
      <c r="M6">
        <f>MOD($A$3+M$5,12)</f>
        <v>11</v>
      </c>
      <c r="N6">
        <f>MOD($A$3+N$5,12)</f>
        <v>7</v>
      </c>
      <c r="O6">
        <f>MOD($A$3+O$5,12)</f>
        <v>1</v>
      </c>
      <c r="P6">
        <f>MOD($A$3+P$5,12)</f>
        <v>1</v>
      </c>
      <c r="Q6">
        <f>MOD($A$3+Q$5,12)</f>
        <v>5</v>
      </c>
      <c r="R6">
        <f>MOD($A$3+R$5,12)</f>
        <v>7</v>
      </c>
      <c r="S6">
        <f>MOD($A$3+S$5,12)</f>
        <v>3</v>
      </c>
      <c r="T6">
        <f>MOD($A$3+T$5,12)</f>
        <v>1</v>
      </c>
      <c r="U6">
        <f>MOD($A$3+U$5,12)</f>
        <v>4</v>
      </c>
      <c r="V6">
        <f>MOD($A$3+V$5,12)</f>
        <v>6</v>
      </c>
      <c r="W6">
        <f>MOD($A$3+W$5,12)</f>
        <v>11</v>
      </c>
      <c r="X6">
        <f>MOD($A$3+X$5,12)</f>
        <v>3</v>
      </c>
      <c r="Y6">
        <f>MOD($A$3+Y$5,12)</f>
        <v>4</v>
      </c>
      <c r="Z6">
        <f>MOD($A$3+Z$5,12)</f>
        <v>5</v>
      </c>
      <c r="AA6">
        <f>MOD($A$3+AA$5,12)</f>
        <v>6</v>
      </c>
      <c r="AB6">
        <f>MOD($A$3+AB$5,12)</f>
        <v>10</v>
      </c>
      <c r="AC6">
        <f>MOD($A$3+AC$5,12)</f>
        <v>0</v>
      </c>
      <c r="AD6">
        <f>MOD($A$3+AD$5,12)</f>
        <v>2</v>
      </c>
      <c r="AE6">
        <f>MOD($A$3+AE$5,12)</f>
        <v>7</v>
      </c>
      <c r="AF6">
        <f>MOD($A$3+AF$5,12)</f>
        <v>10</v>
      </c>
      <c r="AG6">
        <f>MOD($A$3+AG$5,12)</f>
        <v>6</v>
      </c>
      <c r="AH6">
        <f>MOD($A$3+AH$5,12)</f>
        <v>11</v>
      </c>
      <c r="AI6">
        <f>MOD($A$3+AI$5,12)</f>
        <v>3</v>
      </c>
      <c r="AJ6">
        <f>MOD($A$3+AJ$5,12)</f>
        <v>2</v>
      </c>
      <c r="AK6">
        <f>MOD($A$3+AK$5,12)</f>
        <v>8</v>
      </c>
      <c r="AL6">
        <f>MOD($A$3+AL$5,12)</f>
        <v>9</v>
      </c>
      <c r="AM6">
        <f>MOD($A$3+AM$5,12)</f>
        <v>8</v>
      </c>
      <c r="AN6">
        <f>MOD($A$3+AN$5,12)</f>
        <v>9</v>
      </c>
      <c r="AO6">
        <f>MOD($A$3+AO$5,12)</f>
        <v>10</v>
      </c>
      <c r="AP6">
        <f>MOD($A$3+AP$5,12)</f>
        <v>11</v>
      </c>
      <c r="AQ6">
        <f>MOD($A$3+AQ$5,12)</f>
        <v>3</v>
      </c>
      <c r="AR6">
        <f>MOD($A$3+AR$5,12)</f>
        <v>0</v>
      </c>
      <c r="AS6">
        <f>MOD($A$3+AS$5,12)</f>
        <v>2</v>
      </c>
      <c r="AT6">
        <f>MOD($A$3+AT$5,12)</f>
        <v>7</v>
      </c>
      <c r="AU6">
        <f>MOD($A$3+AU$5,12)</f>
        <v>8</v>
      </c>
      <c r="AV6">
        <f>MOD($A$3+AV$5,12)</f>
        <v>9</v>
      </c>
    </row>
    <row r="7" ht="59.25" customHeight="1" spans="2:48">
      <c r="B7" s="52"/>
      <c r="C7" s="17" t="str">
        <f>VLOOKUP(C6,Note!$K$1:$L$12,2,FALSE)</f>
        <v>C#／D♭</v>
      </c>
      <c r="D7" s="42" t="str">
        <f>VLOOKUP(D6,Note!$K$1:$L$12,2,FALSE)</f>
        <v>F</v>
      </c>
      <c r="E7" s="53" t="str">
        <f>VLOOKUP(E6,Note!$K$1:$L$12,2,FALSE)</f>
        <v>A♭／G#</v>
      </c>
      <c r="F7" s="18" t="str">
        <f>VLOOKUP(F6,Note!$K$1:$L$12,2,FALSE)</f>
        <v>A♭／G#</v>
      </c>
      <c r="G7" s="42" t="str">
        <f>VLOOKUP(G6,Note!$K$1:$L$12,2,FALSE)</f>
        <v>B</v>
      </c>
      <c r="H7" s="42" t="str">
        <f>VLOOKUP(H6,Note!$K$1:$L$12,2,FALSE)</f>
        <v>E♭／D#</v>
      </c>
      <c r="I7" s="18" t="str">
        <f>VLOOKUP(I6,Note!$K$1:$L$12,2,FALSE)</f>
        <v>F</v>
      </c>
      <c r="J7" s="18" t="str">
        <f>VLOOKUP(J6,Note!$K$1:$L$12,2,FALSE)</f>
        <v>A♭／G#</v>
      </c>
      <c r="K7" s="42" t="str">
        <f>VLOOKUP(K6,Note!$K$1:$L$12,2,FALSE)</f>
        <v>B♭</v>
      </c>
      <c r="L7" s="18" t="str">
        <f>VLOOKUP(L6,Note!$K$1:$L$12,2,FALSE)</f>
        <v>E♭／D#</v>
      </c>
      <c r="M7" s="18" t="str">
        <f>VLOOKUP(M6,Note!$K$1:$L$12,2,FALSE)</f>
        <v>B</v>
      </c>
      <c r="N7" s="18" t="str">
        <f>VLOOKUP(N6,Note!$K$1:$L$12,2,FALSE)</f>
        <v>G</v>
      </c>
      <c r="O7" s="18" t="str">
        <f>VLOOKUP(O6,Note!$K$1:$L$12,2,FALSE)</f>
        <v>C#／D♭</v>
      </c>
      <c r="P7" s="42" t="str">
        <f>VLOOKUP(P6,Note!$K$1:$L$12,2,FALSE)</f>
        <v>C#／D♭</v>
      </c>
      <c r="Q7" s="18" t="str">
        <f>VLOOKUP(Q6,Note!$K$1:$L$12,2,FALSE)</f>
        <v>F</v>
      </c>
      <c r="R7" s="18" t="str">
        <f>VLOOKUP(R6,Note!$K$1:$L$12,2,FALSE)</f>
        <v>G</v>
      </c>
      <c r="S7" s="18" t="str">
        <f>VLOOKUP(S6,Note!$K$1:$L$12,2,FALSE)</f>
        <v>E♭／D#</v>
      </c>
      <c r="T7" s="42" t="str">
        <f>VLOOKUP(T6,Note!$K$1:$L$12,2,FALSE)</f>
        <v>C#／D♭</v>
      </c>
      <c r="U7" s="18" t="str">
        <f>VLOOKUP(U6,Note!$K$1:$L$12,2,FALSE)</f>
        <v>E</v>
      </c>
      <c r="V7" s="42" t="str">
        <f>VLOOKUP(V6,Note!$K$1:$L$12,2,FALSE)</f>
        <v>F#／G♭</v>
      </c>
      <c r="W7" s="41" t="str">
        <f>VLOOKUP(W6,Note!$K$1:$L$12,2,FALSE)</f>
        <v>B</v>
      </c>
      <c r="X7" s="42" t="str">
        <f>VLOOKUP(X6,Note!$K$1:$L$12,2,FALSE)</f>
        <v>E♭／D#</v>
      </c>
      <c r="Y7" s="18" t="str">
        <f>VLOOKUP(Y6,Note!$K$1:$L$12,2,FALSE)</f>
        <v>E</v>
      </c>
      <c r="Z7" s="18" t="str">
        <f>VLOOKUP(Z6,Note!$K$1:$L$12,2,FALSE)</f>
        <v>F</v>
      </c>
      <c r="AA7" s="18" t="str">
        <f>VLOOKUP(AA6,Note!$K$1:$L$12,2,FALSE)</f>
        <v>F#／G♭</v>
      </c>
      <c r="AB7" s="18" t="str">
        <f>VLOOKUP(AB6,Note!$K$1:$L$12,2,FALSE)</f>
        <v>B♭</v>
      </c>
      <c r="AC7" s="42" t="str">
        <f>VLOOKUP(AC6,Note!$K$1:$L$12,2,FALSE)</f>
        <v>C</v>
      </c>
      <c r="AD7" s="18" t="str">
        <f>VLOOKUP(AD6,Note!$K$1:$L$12,2,FALSE)</f>
        <v>D</v>
      </c>
      <c r="AE7" s="18" t="str">
        <f>VLOOKUP(AE6,Note!$K$1:$L$12,2,FALSE)</f>
        <v>G</v>
      </c>
      <c r="AF7" s="18" t="str">
        <f>VLOOKUP(AF6,Note!$K$1:$L$12,2,FALSE)</f>
        <v>B♭</v>
      </c>
      <c r="AG7" s="28" t="str">
        <f>VLOOKUP(AG6,Note!$K$1:$L$12,2,FALSE)</f>
        <v>F#／G♭</v>
      </c>
      <c r="AH7" s="18" t="str">
        <f>VLOOKUP(AH6,Note!$K$1:$L$12,2,FALSE)</f>
        <v>B</v>
      </c>
      <c r="AI7" s="18" t="str">
        <f>VLOOKUP(AI6,Note!$K$1:$L$12,2,FALSE)</f>
        <v>E♭／D#</v>
      </c>
      <c r="AJ7" s="18" t="str">
        <f>VLOOKUP(AJ6,Note!$K$1:$L$12,2,FALSE)</f>
        <v>D</v>
      </c>
      <c r="AK7" s="18" t="str">
        <f>VLOOKUP(AK6,Note!$K$1:$L$12,2,FALSE)</f>
        <v>A♭／G#</v>
      </c>
      <c r="AL7" s="18" t="str">
        <f>VLOOKUP(AL6,Note!$K$1:$L$12,2,FALSE)</f>
        <v>A</v>
      </c>
      <c r="AM7" s="18" t="str">
        <f>VLOOKUP(AM6,Note!$K$1:$L$12,2,FALSE)</f>
        <v>A♭／G#</v>
      </c>
      <c r="AN7" s="28" t="str">
        <f>VLOOKUP(AN6,Note!$K$1:$L$12,2,FALSE)</f>
        <v>A</v>
      </c>
      <c r="AO7" s="28" t="str">
        <f>VLOOKUP(AO6,Note!$K$1:$L$12,2,FALSE)</f>
        <v>B♭</v>
      </c>
      <c r="AP7" s="18" t="str">
        <f>VLOOKUP(AP6,Note!$K$1:$L$12,2,FALSE)</f>
        <v>B</v>
      </c>
      <c r="AQ7" s="18" t="str">
        <f>VLOOKUP(AQ6,Note!$K$1:$L$12,2,FALSE)</f>
        <v>E♭／D#</v>
      </c>
      <c r="AR7" s="18" t="str">
        <f>VLOOKUP(AR6,Note!$K$1:$L$12,2,FALSE)</f>
        <v>C</v>
      </c>
      <c r="AS7" s="18" t="str">
        <f>VLOOKUP(AS6,Note!$K$1:$L$12,2,FALSE)</f>
        <v>D</v>
      </c>
      <c r="AT7" s="18" t="str">
        <f>VLOOKUP(AT6,Note!$K$1:$L$12,2,FALSE)</f>
        <v>G</v>
      </c>
      <c r="AU7" s="18" t="str">
        <f>VLOOKUP(AU6,Note!$K$1:$L$12,2,FALSE)</f>
        <v>A♭／G#</v>
      </c>
      <c r="AV7" s="18" t="str">
        <f>VLOOKUP(AV6,Note!$K$1:$L$12,2,FALSE)</f>
        <v>A</v>
      </c>
    </row>
    <row r="8" ht="50" customHeight="1" spans="2:48">
      <c r="B8" s="52"/>
      <c r="C8" s="54">
        <v>7</v>
      </c>
      <c r="D8" s="171" t="s">
        <v>21</v>
      </c>
      <c r="E8" s="55" t="s">
        <v>20</v>
      </c>
      <c r="F8" s="54">
        <v>7</v>
      </c>
      <c r="G8" s="54">
        <v>7</v>
      </c>
      <c r="H8" s="54" t="s">
        <v>21</v>
      </c>
      <c r="I8" s="54" t="s">
        <v>21</v>
      </c>
      <c r="J8" s="66" t="s">
        <v>21</v>
      </c>
      <c r="K8" s="54" t="s">
        <v>20</v>
      </c>
      <c r="L8" s="66" t="s">
        <v>20</v>
      </c>
      <c r="M8" s="18" t="s">
        <v>36</v>
      </c>
      <c r="N8" s="18" t="s">
        <v>36</v>
      </c>
      <c r="O8" s="18" t="s">
        <v>36</v>
      </c>
      <c r="P8" s="67" t="s">
        <v>23</v>
      </c>
      <c r="Q8" s="66" t="s">
        <v>23</v>
      </c>
      <c r="R8" s="66" t="s">
        <v>23</v>
      </c>
      <c r="S8" s="54" t="s">
        <v>23</v>
      </c>
      <c r="T8" s="54" t="s">
        <v>37</v>
      </c>
      <c r="U8" s="66" t="s">
        <v>18</v>
      </c>
      <c r="V8" s="54" t="s">
        <v>18</v>
      </c>
      <c r="W8" s="71" t="s">
        <v>18</v>
      </c>
      <c r="X8" s="42">
        <v>7</v>
      </c>
      <c r="Y8" s="67">
        <v>7</v>
      </c>
      <c r="Z8" s="18">
        <v>7</v>
      </c>
      <c r="AA8" s="66">
        <v>7</v>
      </c>
      <c r="AB8" s="54">
        <v>7</v>
      </c>
      <c r="AC8" s="54" t="s">
        <v>21</v>
      </c>
      <c r="AD8" s="66" t="s">
        <v>21</v>
      </c>
      <c r="AE8" s="66" t="s">
        <v>21</v>
      </c>
      <c r="AF8" s="66" t="s">
        <v>21</v>
      </c>
      <c r="AG8" s="18" t="s">
        <v>20</v>
      </c>
      <c r="AH8" s="18" t="s">
        <v>20</v>
      </c>
      <c r="AI8" s="18" t="s">
        <v>36</v>
      </c>
      <c r="AJ8" s="18" t="s">
        <v>36</v>
      </c>
      <c r="AK8" s="18" t="s">
        <v>36</v>
      </c>
      <c r="AL8" s="18" t="s">
        <v>36</v>
      </c>
      <c r="AM8" s="66" t="s">
        <v>23</v>
      </c>
      <c r="AN8" s="66" t="s">
        <v>23</v>
      </c>
      <c r="AO8" s="66" t="s">
        <v>23</v>
      </c>
      <c r="AP8" s="66" t="s">
        <v>23</v>
      </c>
      <c r="AQ8" s="66" t="s">
        <v>22</v>
      </c>
      <c r="AR8" s="66" t="s">
        <v>22</v>
      </c>
      <c r="AS8" s="54" t="s">
        <v>18</v>
      </c>
      <c r="AT8" s="54" t="s">
        <v>18</v>
      </c>
      <c r="AU8" s="54" t="s">
        <v>18</v>
      </c>
      <c r="AV8" s="54" t="s">
        <v>18</v>
      </c>
    </row>
    <row r="9" ht="30" customHeight="1" spans="1:48">
      <c r="A9" s="21" t="str">
        <f>$A$1</f>
        <v>C</v>
      </c>
      <c r="B9" s="56" t="s">
        <v>13</v>
      </c>
      <c r="C9" s="57">
        <v>4</v>
      </c>
      <c r="D9" s="58">
        <v>4</v>
      </c>
      <c r="E9" s="59">
        <v>4</v>
      </c>
      <c r="F9" s="60">
        <v>3</v>
      </c>
      <c r="G9" s="60">
        <v>3</v>
      </c>
      <c r="H9" s="60">
        <v>3</v>
      </c>
      <c r="I9" s="68">
        <v>3</v>
      </c>
      <c r="J9" s="69">
        <v>3</v>
      </c>
      <c r="K9" s="68">
        <v>3</v>
      </c>
      <c r="L9" s="68">
        <v>3</v>
      </c>
      <c r="M9" s="68">
        <v>3</v>
      </c>
      <c r="N9" s="68">
        <v>3</v>
      </c>
      <c r="O9" s="68">
        <v>3</v>
      </c>
      <c r="P9" s="70">
        <v>3</v>
      </c>
      <c r="Q9" s="68">
        <v>3</v>
      </c>
      <c r="R9" s="68">
        <v>3</v>
      </c>
      <c r="S9" s="68">
        <v>3</v>
      </c>
      <c r="T9" s="60">
        <v>3</v>
      </c>
      <c r="U9" s="68">
        <v>3</v>
      </c>
      <c r="V9" s="68">
        <v>3</v>
      </c>
      <c r="W9" s="72">
        <v>3</v>
      </c>
      <c r="X9" s="73">
        <v>2</v>
      </c>
      <c r="Y9" s="75">
        <v>2</v>
      </c>
      <c r="Z9" s="76">
        <v>2</v>
      </c>
      <c r="AA9" s="76">
        <v>2</v>
      </c>
      <c r="AB9" s="73">
        <v>2</v>
      </c>
      <c r="AC9" s="73">
        <v>2</v>
      </c>
      <c r="AD9" s="76">
        <v>2</v>
      </c>
      <c r="AE9" s="76">
        <v>2</v>
      </c>
      <c r="AF9" s="76">
        <v>2</v>
      </c>
      <c r="AG9" s="76">
        <v>2</v>
      </c>
      <c r="AH9" s="73">
        <v>2</v>
      </c>
      <c r="AI9" s="73">
        <v>2</v>
      </c>
      <c r="AJ9" s="76">
        <v>2</v>
      </c>
      <c r="AK9" s="76">
        <v>2</v>
      </c>
      <c r="AL9" s="76">
        <v>2</v>
      </c>
      <c r="AM9" s="75">
        <v>2</v>
      </c>
      <c r="AN9" s="76">
        <v>2</v>
      </c>
      <c r="AO9" s="76">
        <v>2</v>
      </c>
      <c r="AP9" s="75">
        <v>2</v>
      </c>
      <c r="AQ9" s="76">
        <v>2</v>
      </c>
      <c r="AR9" s="73">
        <v>2</v>
      </c>
      <c r="AS9" s="73">
        <v>2</v>
      </c>
      <c r="AT9" s="73">
        <v>2</v>
      </c>
      <c r="AU9" s="73">
        <v>2</v>
      </c>
      <c r="AV9" s="76">
        <v>2</v>
      </c>
    </row>
    <row r="10" ht="30" customHeight="1" spans="1:51">
      <c r="A10" s="61"/>
      <c r="B10" s="4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</row>
    <row r="12" spans="3:48">
      <c r="C12">
        <v>4</v>
      </c>
      <c r="D12">
        <v>8</v>
      </c>
      <c r="E12">
        <v>1</v>
      </c>
      <c r="F12">
        <v>1</v>
      </c>
      <c r="G12">
        <v>6</v>
      </c>
      <c r="H12">
        <v>1</v>
      </c>
      <c r="I12">
        <v>10</v>
      </c>
      <c r="J12">
        <v>4</v>
      </c>
      <c r="K12">
        <v>6</v>
      </c>
      <c r="L12">
        <v>8</v>
      </c>
      <c r="M12">
        <v>11</v>
      </c>
      <c r="N12">
        <v>2</v>
      </c>
      <c r="O12">
        <v>4</v>
      </c>
      <c r="P12">
        <v>8</v>
      </c>
      <c r="Q12">
        <v>10</v>
      </c>
      <c r="R12">
        <v>4</v>
      </c>
      <c r="S12">
        <v>6</v>
      </c>
      <c r="T12">
        <v>8</v>
      </c>
      <c r="U12">
        <v>10</v>
      </c>
      <c r="V12">
        <v>2</v>
      </c>
      <c r="W12">
        <v>4</v>
      </c>
      <c r="X12">
        <v>7</v>
      </c>
      <c r="Y12">
        <v>9</v>
      </c>
      <c r="Z12">
        <v>2</v>
      </c>
      <c r="AA12">
        <v>8</v>
      </c>
      <c r="AB12">
        <v>9</v>
      </c>
      <c r="AC12">
        <v>10</v>
      </c>
      <c r="AD12">
        <v>11</v>
      </c>
      <c r="AE12">
        <v>3</v>
      </c>
      <c r="AF12">
        <v>4</v>
      </c>
      <c r="AG12">
        <v>5</v>
      </c>
      <c r="AH12">
        <v>6</v>
      </c>
      <c r="AI12">
        <v>11</v>
      </c>
      <c r="AJ12">
        <v>3</v>
      </c>
      <c r="AK12">
        <v>10</v>
      </c>
      <c r="AL12">
        <v>0</v>
      </c>
      <c r="AM12">
        <v>1</v>
      </c>
      <c r="AN12">
        <v>6</v>
      </c>
      <c r="AO12">
        <v>7</v>
      </c>
      <c r="AP12">
        <v>0</v>
      </c>
      <c r="AQ12">
        <v>1</v>
      </c>
      <c r="AR12">
        <v>1</v>
      </c>
      <c r="AS12">
        <v>0</v>
      </c>
      <c r="AT12">
        <v>1</v>
      </c>
      <c r="AU12">
        <v>6</v>
      </c>
      <c r="AV12">
        <v>11</v>
      </c>
    </row>
    <row r="13" ht="20.25" spans="3:48">
      <c r="C13">
        <f>MOD($A$3+C$12,12)</f>
        <v>4</v>
      </c>
      <c r="D13">
        <f>MOD($A$3+D$12,12)</f>
        <v>8</v>
      </c>
      <c r="E13">
        <f>MOD($A$3+E$12,12)</f>
        <v>1</v>
      </c>
      <c r="F13">
        <f>MOD($A$3+F$12,12)</f>
        <v>1</v>
      </c>
      <c r="G13">
        <f>MOD($A$3+G$12,12)</f>
        <v>6</v>
      </c>
      <c r="H13">
        <f>MOD($A$3+H$12,12)</f>
        <v>1</v>
      </c>
      <c r="I13">
        <f>MOD($A$3+I$12,12)</f>
        <v>10</v>
      </c>
      <c r="J13">
        <f>MOD($A$3+J$12,12)</f>
        <v>4</v>
      </c>
      <c r="K13">
        <f>MOD($A$3+K$12,12)</f>
        <v>6</v>
      </c>
      <c r="L13">
        <f>MOD($A$3+L$12,12)</f>
        <v>8</v>
      </c>
      <c r="M13">
        <f>MOD($A$3+M$12,12)</f>
        <v>11</v>
      </c>
      <c r="N13">
        <f>MOD($A$3+N$12,12)</f>
        <v>2</v>
      </c>
      <c r="O13">
        <f>MOD($A$3+O$12,12)</f>
        <v>4</v>
      </c>
      <c r="P13">
        <f>MOD($A$3+P$12,12)</f>
        <v>8</v>
      </c>
      <c r="Q13">
        <f>MOD($A$3+Q$12,12)</f>
        <v>10</v>
      </c>
      <c r="R13">
        <f>MOD($A$3+R$12,12)</f>
        <v>4</v>
      </c>
      <c r="S13">
        <f>MOD($A$3+S$12,12)</f>
        <v>6</v>
      </c>
      <c r="T13">
        <f>MOD($A$3+T$12,12)</f>
        <v>8</v>
      </c>
      <c r="U13">
        <f>MOD($A$3+U$12,12)</f>
        <v>10</v>
      </c>
      <c r="V13">
        <f>MOD($A$3+V$12,12)</f>
        <v>2</v>
      </c>
      <c r="W13">
        <f>MOD($A$3+W$12,12)</f>
        <v>4</v>
      </c>
      <c r="X13">
        <f>MOD($A$3+X$12,12)</f>
        <v>7</v>
      </c>
      <c r="Y13">
        <f>MOD($A$3+Y$12,12)</f>
        <v>9</v>
      </c>
      <c r="Z13">
        <f>MOD($A$3+Z$12,12)</f>
        <v>2</v>
      </c>
      <c r="AA13">
        <f>MOD($A$3+AA$12,12)</f>
        <v>8</v>
      </c>
      <c r="AB13">
        <f>MOD($A$3+AB$12,12)</f>
        <v>9</v>
      </c>
      <c r="AC13">
        <f>MOD($A$3+AC$12,12)</f>
        <v>10</v>
      </c>
      <c r="AD13">
        <f>MOD($A$3+AD$12,12)</f>
        <v>11</v>
      </c>
      <c r="AE13">
        <f>MOD($A$3+AE$12,12)</f>
        <v>3</v>
      </c>
      <c r="AF13">
        <f>MOD($A$3+AF$12,12)</f>
        <v>4</v>
      </c>
      <c r="AG13">
        <f>MOD($A$3+AG$12,12)</f>
        <v>5</v>
      </c>
      <c r="AH13">
        <f>MOD($A$3+AH$12,12)</f>
        <v>6</v>
      </c>
      <c r="AI13">
        <f>MOD($A$3+AI$12,12)</f>
        <v>11</v>
      </c>
      <c r="AJ13">
        <f>MOD($A$3+AJ$12,12)</f>
        <v>3</v>
      </c>
      <c r="AK13">
        <f>MOD($A$3+AK$12,12)</f>
        <v>10</v>
      </c>
      <c r="AL13">
        <f>MOD($A$3+AL$12,12)</f>
        <v>0</v>
      </c>
      <c r="AM13">
        <f>MOD($A$3+AM$12,12)</f>
        <v>1</v>
      </c>
      <c r="AN13">
        <f>MOD($A$3+AN$12,12)</f>
        <v>6</v>
      </c>
      <c r="AO13">
        <f>MOD($A$3+AO$12,12)</f>
        <v>7</v>
      </c>
      <c r="AP13">
        <f>MOD($A$3+AP$12,12)</f>
        <v>0</v>
      </c>
      <c r="AQ13">
        <f>MOD($A$3+AQ$12,12)</f>
        <v>1</v>
      </c>
      <c r="AR13">
        <f>MOD($A$3+AR$12,12)</f>
        <v>1</v>
      </c>
      <c r="AS13">
        <f>MOD($A$3+AS$12,12)</f>
        <v>0</v>
      </c>
      <c r="AT13">
        <f>MOD($A$3+AT$12,12)</f>
        <v>1</v>
      </c>
      <c r="AU13">
        <f>MOD($A$3+AU$12,12)</f>
        <v>6</v>
      </c>
      <c r="AV13">
        <f>MOD($A$3+AV$12,12)</f>
        <v>11</v>
      </c>
    </row>
    <row r="14" ht="58.5" customHeight="1" spans="2:48">
      <c r="B14" s="52"/>
      <c r="C14" s="17" t="str">
        <f>VLOOKUP(C13,Note!$K$1:$L$12,2,FALSE)</f>
        <v>E</v>
      </c>
      <c r="D14" s="28" t="str">
        <f>VLOOKUP(D13,Note!$K$1:$L$12,2,FALSE)</f>
        <v>A♭／G#</v>
      </c>
      <c r="E14" s="28" t="str">
        <f>VLOOKUP(E13,Note!$K$1:$L$12,2,FALSE)</f>
        <v>C#／D♭</v>
      </c>
      <c r="F14" s="17" t="str">
        <f>VLOOKUP(F13,Note!$K$1:$L$12,2,FALSE)</f>
        <v>C#／D♭</v>
      </c>
      <c r="G14" s="18" t="str">
        <f>VLOOKUP(G13,Note!$K$1:$L$12,2,FALSE)</f>
        <v>F#／G♭</v>
      </c>
      <c r="H14" s="42" t="str">
        <f>VLOOKUP(H13,Note!$K$1:$L$12,2,FALSE)</f>
        <v>C#／D♭</v>
      </c>
      <c r="I14" s="18" t="str">
        <f>VLOOKUP(I13,Note!$K$1:$L$12,2,FALSE)</f>
        <v>B♭</v>
      </c>
      <c r="J14" s="18" t="str">
        <f>VLOOKUP(J13,Note!$K$1:$L$12,2,FALSE)</f>
        <v>E</v>
      </c>
      <c r="K14" s="18" t="str">
        <f>VLOOKUP(K13,Note!$K$1:$L$12,2,FALSE)</f>
        <v>F#／G♭</v>
      </c>
      <c r="L14" s="18" t="str">
        <f>VLOOKUP(L13,Note!$K$1:$L$12,2,FALSE)</f>
        <v>A♭／G#</v>
      </c>
      <c r="M14" s="18" t="str">
        <f>VLOOKUP(M13,Note!$K$1:$L$12,2,FALSE)</f>
        <v>B</v>
      </c>
      <c r="N14" s="18" t="str">
        <f>VLOOKUP(N13,Note!$K$1:$L$12,2,FALSE)</f>
        <v>D</v>
      </c>
      <c r="O14" s="18" t="str">
        <f>VLOOKUP(O13,Note!$K$1:$L$12,2,FALSE)</f>
        <v>E</v>
      </c>
      <c r="P14" s="18" t="str">
        <f>VLOOKUP(P13,Note!$K$1:$L$12,2,FALSE)</f>
        <v>A♭／G#</v>
      </c>
      <c r="Q14" s="42" t="str">
        <f>VLOOKUP(Q13,Note!$K$1:$L$12,2,FALSE)</f>
        <v>B♭</v>
      </c>
      <c r="R14" s="18" t="str">
        <f>VLOOKUP(R13,Note!$K$1:$L$12,2,FALSE)</f>
        <v>E</v>
      </c>
      <c r="S14" s="18" t="str">
        <f>VLOOKUP(S13,Note!$K$1:$L$12,2,FALSE)</f>
        <v>F#／G♭</v>
      </c>
      <c r="T14" s="18" t="str">
        <f>VLOOKUP(T13,Note!$K$1:$L$12,2,FALSE)</f>
        <v>A♭／G#</v>
      </c>
      <c r="U14" s="18" t="str">
        <f>VLOOKUP(U13,Note!$K$1:$L$12,2,FALSE)</f>
        <v>B♭</v>
      </c>
      <c r="V14" s="18" t="str">
        <f>VLOOKUP(V13,Note!$K$1:$L$12,2,FALSE)</f>
        <v>D</v>
      </c>
      <c r="W14" s="18" t="str">
        <f>VLOOKUP(W13,Note!$K$1:$L$12,2,FALSE)</f>
        <v>E</v>
      </c>
      <c r="X14" s="18" t="str">
        <f>VLOOKUP(X13,Note!$K$1:$L$12,2,FALSE)</f>
        <v>G</v>
      </c>
      <c r="Y14" s="28" t="str">
        <f>VLOOKUP(Y13,Note!$K$1:$L$12,2,FALSE)</f>
        <v>A</v>
      </c>
      <c r="Z14" s="41" t="str">
        <f>VLOOKUP(Z13,Note!$K$1:$L$12,2,FALSE)</f>
        <v>D</v>
      </c>
      <c r="AA14" s="18" t="str">
        <f>VLOOKUP(AA13,Note!$K$1:$L$12,2,FALSE)</f>
        <v>A♭／G#</v>
      </c>
      <c r="AB14" s="18" t="str">
        <f>VLOOKUP(AB13,Note!$K$1:$L$12,2,FALSE)</f>
        <v>A</v>
      </c>
      <c r="AC14" s="18" t="str">
        <f>VLOOKUP(AC13,Note!$K$1:$L$12,2,FALSE)</f>
        <v>B♭</v>
      </c>
      <c r="AD14" s="18" t="str">
        <f>VLOOKUP(AD13,Note!$K$1:$L$12,2,FALSE)</f>
        <v>B</v>
      </c>
      <c r="AE14" s="18" t="str">
        <f>VLOOKUP(AE13,Note!$K$1:$L$12,2,FALSE)</f>
        <v>E♭／D#</v>
      </c>
      <c r="AF14" s="18" t="str">
        <f>VLOOKUP(AF13,Note!$K$1:$L$12,2,FALSE)</f>
        <v>E</v>
      </c>
      <c r="AG14" s="18" t="str">
        <f>VLOOKUP(AG13,Note!$K$1:$L$12,2,FALSE)</f>
        <v>F</v>
      </c>
      <c r="AH14" s="18" t="str">
        <f>VLOOKUP(AH13,Note!$K$1:$L$12,2,FALSE)</f>
        <v>F#／G♭</v>
      </c>
      <c r="AI14" s="18" t="str">
        <f>VLOOKUP(AI13,Note!$K$1:$L$12,2,FALSE)</f>
        <v>B</v>
      </c>
      <c r="AJ14" s="18" t="str">
        <f>VLOOKUP(AJ13,Note!$K$1:$L$12,2,FALSE)</f>
        <v>E♭／D#</v>
      </c>
      <c r="AK14" s="18" t="str">
        <f>VLOOKUP(AK13,Note!$K$1:$L$12,2,FALSE)</f>
        <v>B♭</v>
      </c>
      <c r="AL14" s="18" t="str">
        <f>VLOOKUP(AL13,Note!$K$1:$L$12,2,FALSE)</f>
        <v>C</v>
      </c>
      <c r="AM14" s="18" t="str">
        <f>VLOOKUP(AM13,Note!$K$1:$L$12,2,FALSE)</f>
        <v>C#／D♭</v>
      </c>
      <c r="AN14" s="18" t="str">
        <f>VLOOKUP(AN13,Note!$K$1:$L$12,2,FALSE)</f>
        <v>F#／G♭</v>
      </c>
      <c r="AO14" s="18" t="str">
        <f>VLOOKUP(AO13,Note!$K$1:$L$12,2,FALSE)</f>
        <v>G</v>
      </c>
      <c r="AP14" s="18" t="str">
        <f>VLOOKUP(AP13,Note!$K$1:$L$12,2,FALSE)</f>
        <v>C</v>
      </c>
      <c r="AQ14" s="18" t="str">
        <f>VLOOKUP(AQ13,Note!$K$1:$L$12,2,FALSE)</f>
        <v>C#／D♭</v>
      </c>
      <c r="AR14" s="18" t="str">
        <f>VLOOKUP(AR13,Note!$K$1:$L$12,2,FALSE)</f>
        <v>C#／D♭</v>
      </c>
      <c r="AS14" s="42" t="str">
        <f>VLOOKUP(AS13,Note!$K$1:$L$12,2,FALSE)</f>
        <v>C</v>
      </c>
      <c r="AT14" s="18" t="str">
        <f>VLOOKUP(AT13,Note!$K$1:$L$12,2,FALSE)</f>
        <v>C#／D♭</v>
      </c>
      <c r="AU14" s="18" t="str">
        <f>VLOOKUP(AU13,Note!$K$1:$L$12,2,FALSE)</f>
        <v>F#／G♭</v>
      </c>
      <c r="AV14" s="18" t="str">
        <f>VLOOKUP(AV13,Note!$K$1:$L$12,2,FALSE)</f>
        <v>B</v>
      </c>
    </row>
    <row r="15" ht="50" customHeight="1" spans="2:48">
      <c r="B15" s="52"/>
      <c r="C15" s="19">
        <v>7</v>
      </c>
      <c r="D15" s="62" t="s">
        <v>21</v>
      </c>
      <c r="E15" s="35" t="s">
        <v>20</v>
      </c>
      <c r="F15" s="19">
        <v>7</v>
      </c>
      <c r="G15" s="63">
        <v>7</v>
      </c>
      <c r="H15" s="64" t="s">
        <v>21</v>
      </c>
      <c r="I15" s="64" t="s">
        <v>21</v>
      </c>
      <c r="J15" s="20" t="s">
        <v>20</v>
      </c>
      <c r="K15" s="20" t="s">
        <v>20</v>
      </c>
      <c r="L15" s="20" t="s">
        <v>20</v>
      </c>
      <c r="M15" s="20" t="s">
        <v>20</v>
      </c>
      <c r="N15" s="18" t="s">
        <v>36</v>
      </c>
      <c r="O15" s="18" t="s">
        <v>36</v>
      </c>
      <c r="P15" s="18" t="s">
        <v>36</v>
      </c>
      <c r="Q15" s="18" t="s">
        <v>36</v>
      </c>
      <c r="R15" s="63" t="s">
        <v>23</v>
      </c>
      <c r="S15" s="63" t="s">
        <v>23</v>
      </c>
      <c r="T15" s="63" t="s">
        <v>23</v>
      </c>
      <c r="U15" s="63" t="s">
        <v>23</v>
      </c>
      <c r="V15" s="74" t="s">
        <v>37</v>
      </c>
      <c r="W15" s="63" t="s">
        <v>37</v>
      </c>
      <c r="X15" s="63" t="s">
        <v>37</v>
      </c>
      <c r="Y15" s="63" t="s">
        <v>37</v>
      </c>
      <c r="Z15" s="47" t="s">
        <v>22</v>
      </c>
      <c r="AA15" s="77">
        <v>7</v>
      </c>
      <c r="AB15" s="20">
        <v>7</v>
      </c>
      <c r="AC15" s="20">
        <v>7</v>
      </c>
      <c r="AD15" s="63">
        <v>7</v>
      </c>
      <c r="AE15" s="64" t="s">
        <v>21</v>
      </c>
      <c r="AF15" s="64" t="s">
        <v>21</v>
      </c>
      <c r="AG15" s="64" t="s">
        <v>21</v>
      </c>
      <c r="AH15" s="64" t="s">
        <v>21</v>
      </c>
      <c r="AI15" s="64" t="s">
        <v>21</v>
      </c>
      <c r="AJ15" s="20" t="s">
        <v>20</v>
      </c>
      <c r="AK15" s="20" t="s">
        <v>20</v>
      </c>
      <c r="AL15" s="18" t="s">
        <v>36</v>
      </c>
      <c r="AM15" s="18" t="s">
        <v>36</v>
      </c>
      <c r="AN15" s="18" t="s">
        <v>36</v>
      </c>
      <c r="AO15" s="18" t="s">
        <v>36</v>
      </c>
      <c r="AP15" s="63" t="s">
        <v>23</v>
      </c>
      <c r="AQ15" s="63" t="s">
        <v>23</v>
      </c>
      <c r="AR15" s="20" t="s">
        <v>22</v>
      </c>
      <c r="AS15" s="63" t="s">
        <v>37</v>
      </c>
      <c r="AT15" s="63" t="s">
        <v>37</v>
      </c>
      <c r="AU15" s="63" t="s">
        <v>37</v>
      </c>
      <c r="AV15" s="63" t="s">
        <v>37</v>
      </c>
    </row>
    <row r="16" ht="28" customHeight="1" spans="1:48">
      <c r="A16" s="32" t="str">
        <f>$A$1</f>
        <v>C</v>
      </c>
      <c r="B16" s="56" t="s">
        <v>14</v>
      </c>
      <c r="C16" s="29">
        <v>4</v>
      </c>
      <c r="D16" s="31">
        <v>4</v>
      </c>
      <c r="E16" s="31">
        <v>4</v>
      </c>
      <c r="F16" s="23">
        <v>3</v>
      </c>
      <c r="G16" s="24">
        <v>3</v>
      </c>
      <c r="H16" s="65">
        <v>3</v>
      </c>
      <c r="I16" s="24">
        <v>3</v>
      </c>
      <c r="J16" s="24">
        <v>3</v>
      </c>
      <c r="K16" s="24">
        <v>3</v>
      </c>
      <c r="L16" s="24">
        <v>3</v>
      </c>
      <c r="M16" s="24">
        <v>3</v>
      </c>
      <c r="N16" s="24">
        <v>3</v>
      </c>
      <c r="O16" s="24">
        <v>3</v>
      </c>
      <c r="P16" s="24">
        <v>3</v>
      </c>
      <c r="Q16" s="65">
        <v>3</v>
      </c>
      <c r="R16" s="24">
        <v>3</v>
      </c>
      <c r="S16" s="24">
        <v>3</v>
      </c>
      <c r="T16" s="24">
        <v>3</v>
      </c>
      <c r="U16" s="24">
        <v>3</v>
      </c>
      <c r="V16" s="24">
        <v>3</v>
      </c>
      <c r="W16" s="24">
        <v>3</v>
      </c>
      <c r="X16" s="24">
        <v>3</v>
      </c>
      <c r="Y16" s="24">
        <v>3</v>
      </c>
      <c r="Z16" s="43">
        <v>3</v>
      </c>
      <c r="AA16" s="78">
        <v>2</v>
      </c>
      <c r="AB16" s="79">
        <v>2</v>
      </c>
      <c r="AC16" s="79">
        <v>2</v>
      </c>
      <c r="AD16" s="80">
        <v>2</v>
      </c>
      <c r="AE16" s="79">
        <v>2</v>
      </c>
      <c r="AF16" s="79">
        <v>2</v>
      </c>
      <c r="AG16" s="79">
        <v>2</v>
      </c>
      <c r="AH16" s="79">
        <v>2</v>
      </c>
      <c r="AI16" s="79">
        <v>2</v>
      </c>
      <c r="AJ16" s="79">
        <v>2</v>
      </c>
      <c r="AK16" s="79">
        <v>2</v>
      </c>
      <c r="AL16" s="79">
        <v>2</v>
      </c>
      <c r="AM16" s="79">
        <v>2</v>
      </c>
      <c r="AN16" s="79">
        <v>2</v>
      </c>
      <c r="AO16" s="79">
        <v>2</v>
      </c>
      <c r="AP16" s="79">
        <v>2</v>
      </c>
      <c r="AQ16" s="79">
        <v>2</v>
      </c>
      <c r="AR16" s="79">
        <v>2</v>
      </c>
      <c r="AS16" s="78">
        <v>2</v>
      </c>
      <c r="AT16" s="79">
        <v>2</v>
      </c>
      <c r="AU16" s="79">
        <v>2</v>
      </c>
      <c r="AV16" s="79">
        <v>2</v>
      </c>
    </row>
    <row r="17" ht="30" customHeight="1" spans="1:51">
      <c r="A17" s="61"/>
      <c r="B17" s="4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R17" s="61"/>
      <c r="AS17" s="61"/>
      <c r="AT17" s="61"/>
      <c r="AU17" s="61"/>
      <c r="AV17" s="61"/>
      <c r="AW17" s="61"/>
      <c r="AX17" s="61"/>
      <c r="AY17" s="61"/>
    </row>
  </sheetData>
  <mergeCells count="1">
    <mergeCell ref="A1:B2"/>
  </mergeCells>
  <dataValidations count="1">
    <dataValidation type="list" allowBlank="1" showInputMessage="1" showErrorMessage="1" sqref="A1:A2 B1:B3">
      <formula1>Note!$I$1:$I$17</formula1>
    </dataValidation>
  </dataValidations>
  <pageMargins left="0.699305555555556" right="0.699305555555556" top="0.75" bottom="0.75" header="0.3" footer="0.3"/>
  <pageSetup paperSize="9" scale="55" orientation="landscape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36"/>
  <sheetViews>
    <sheetView zoomScale="85" zoomScaleNormal="85" workbookViewId="0">
      <selection activeCell="A35" sqref="A35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241331332332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467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VLOOKUP(まとめ3!$A$1&amp;"dim7",Chords!$A$2:$D$188,2,FALSE)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VLOOKUP(まとめ3!$A$1&amp;"dim7",Chords!$A$2:$D$188,3,FALSE)</f>
        <v>G♭</v>
      </c>
      <c r="B6">
        <f>VLOOKUP(A6,Note!$A$1:$B$26,2,FALSE)</f>
        <v>6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6</v>
      </c>
      <c r="G6" s="3">
        <f>VLOOKUP(ABS(F6-G3),Note!$E$1:$F$25,2,FALSE)</f>
        <v>0</v>
      </c>
      <c r="H6" s="3">
        <f>VLOOKUP(ABS(F6-H3),Note!$E$1:$F$25,2,FALSE)</f>
        <v>1</v>
      </c>
      <c r="I6" s="3">
        <f>VLOOKUP(ABS(F6-I3),Note!$E$1:$F$25,2,FALSE)</f>
        <v>0</v>
      </c>
      <c r="J6">
        <f t="shared" si="1"/>
        <v>6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0</v>
      </c>
      <c r="N6">
        <f t="shared" si="2"/>
        <v>6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6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6</v>
      </c>
      <c r="W6" s="3">
        <f>VLOOKUP(ABS(V6-W3),Note!$E$1:$F$25,2,FALSE)</f>
        <v>1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6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6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6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6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6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1</v>
      </c>
      <c r="AT6">
        <f t="shared" si="10"/>
        <v>6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VLOOKUP(まとめ3!$A$1&amp;"dim7",Chords!$A$2:$D$188,4,FALSE)</f>
        <v>A</v>
      </c>
      <c r="B7">
        <f>VLOOKUP(A7,Note!$A$1:$B$26,2,FALSE)</f>
        <v>9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9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1</v>
      </c>
      <c r="J7">
        <f t="shared" si="1"/>
        <v>9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0</v>
      </c>
      <c r="N7">
        <f t="shared" si="2"/>
        <v>9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1</v>
      </c>
      <c r="R7">
        <f t="shared" si="3"/>
        <v>9</v>
      </c>
      <c r="S7" s="3">
        <f>VLOOKUP(ABS(R7-S3),Note!$E$1:$F$25,2,FALSE)</f>
        <v>0</v>
      </c>
      <c r="T7" s="3">
        <f>VLOOKUP(ABS(R7-T3),Note!$E$1:$F$25,2,FALSE)</f>
        <v>1</v>
      </c>
      <c r="U7" s="3">
        <f>VLOOKUP(ABS(R7-U3),Note!$E$1:$F$25,2,FALSE)</f>
        <v>0</v>
      </c>
      <c r="V7">
        <f t="shared" si="4"/>
        <v>9</v>
      </c>
      <c r="W7" s="3">
        <f>VLOOKUP(ABS(V7-W3),Note!$E$1:$F$25,2,FALSE)</f>
        <v>0</v>
      </c>
      <c r="X7" s="3">
        <f>VLOOKUP(ABS(V7-X3),Note!$E$1:$F$25,2,FALSE)</f>
        <v>0</v>
      </c>
      <c r="Y7" s="3">
        <f>VLOOKUP(ABS(V7-Y3),Note!$E$1:$F$25,2,FALSE)</f>
        <v>0</v>
      </c>
      <c r="Z7">
        <f t="shared" si="5"/>
        <v>9</v>
      </c>
      <c r="AA7" s="3">
        <f>VLOOKUP(ABS(Z7-AA3),Note!$E$1:$F$25,2,FALSE)</f>
        <v>0</v>
      </c>
      <c r="AB7" s="3">
        <f>VLOOKUP(ABS(Z7-AB3),Note!$E$1:$F$25,2,FALSE)</f>
        <v>1</v>
      </c>
      <c r="AC7" s="3">
        <f>VLOOKUP(ABS(Z7-AC3),Note!$E$1:$F$25,2,FALSE)</f>
        <v>0</v>
      </c>
      <c r="AD7">
        <f t="shared" si="6"/>
        <v>9</v>
      </c>
      <c r="AE7" s="3">
        <f>VLOOKUP(ABS(AD7-AE3),Note!$E$1:$F$25,2,FALSE)</f>
        <v>0</v>
      </c>
      <c r="AF7" s="3">
        <f>VLOOKUP(ABS(AD7-AF3),Note!$E$1:$F$25,2,FALSE)</f>
        <v>0</v>
      </c>
      <c r="AG7" s="3">
        <f>VLOOKUP(ABS(AD7-AG3),Note!$E$1:$F$25,2,FALSE)</f>
        <v>0</v>
      </c>
      <c r="AH7">
        <f t="shared" si="7"/>
        <v>9</v>
      </c>
      <c r="AI7" s="3">
        <f>VLOOKUP(ABS(AH7-AI3),Note!$E$1:$F$25,2,FALSE)</f>
        <v>1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9</v>
      </c>
      <c r="AM7" s="3">
        <f>VLOOKUP(ABS(AL7-AM3),Note!$E$1:$F$25,2,FALSE)</f>
        <v>0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9</v>
      </c>
      <c r="AQ7" s="3">
        <f>VLOOKUP(ABS(AP7-AQ3),Note!$E$1:$F$25,2,FALSE)</f>
        <v>1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9</v>
      </c>
      <c r="AU7" s="3">
        <f>VLOOKUP(ABS(AT7-AU3),Note!$E$1:$F$25,2,FALSE)</f>
        <v>0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2</v>
      </c>
      <c r="H9">
        <f>SUM(G4:G8,H4:H8,I4:I8)</f>
        <v>4</v>
      </c>
      <c r="L9">
        <f>SUM(K4:K8,L4:L8,M4:M8)</f>
        <v>1</v>
      </c>
      <c r="P9">
        <f>SUM(O4:O8,P4:P8,Q4:Q8)</f>
        <v>3</v>
      </c>
      <c r="T9">
        <f>SUM(S4:S8,T4:T8,U4:U8)</f>
        <v>3</v>
      </c>
      <c r="X9">
        <f>SUM(W4:W8,X4:X8,Y4:Y8)</f>
        <v>1</v>
      </c>
      <c r="AB9">
        <f>SUM(AA4:AA8,AB4:AB8,AC4:AC8)</f>
        <v>3</v>
      </c>
      <c r="AF9">
        <f>SUM(AE4:AE8,AF4:AF8,AG4:AG8)</f>
        <v>3</v>
      </c>
      <c r="AJ9">
        <f>SUM(AI4:AI8,AJ4:AJ8,AK4:AK8)</f>
        <v>2</v>
      </c>
      <c r="AN9">
        <f>SUM(AM4:AM8,AN4:AN8,AO4:AO8)</f>
        <v>3</v>
      </c>
      <c r="AR9">
        <f>SUM(AQ4:AQ8,AR4:AR8,AS4:AS8)</f>
        <v>3</v>
      </c>
      <c r="AV9">
        <f>SUM(AU4:AU8,AV4:AV8,AW4:AW8)</f>
        <v>2</v>
      </c>
    </row>
    <row r="10" spans="1:49">
      <c r="A10" s="1" t="str">
        <f>D18&amp;H18&amp;L18&amp;P18&amp;T18&amp;X18&amp;AB18&amp;AF18&amp;AJ18&amp;AN18&amp;AR18&amp;AV18</f>
        <v>242232233142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468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VLOOKUP(まとめ3!$A$1&amp;"dim7",Chords!$A$2:$D$188,2,FALSE)</f>
        <v>E♭</v>
      </c>
      <c r="B14">
        <f>VLOOKUP(A14,Note!$A$1:$B$26,2,FALSE)</f>
        <v>3</v>
      </c>
      <c r="C14" s="3">
        <f>VLOOKUP(ABS(B14-C12),Note!$E$1:$F$25,2,FALSE)</f>
        <v>0</v>
      </c>
      <c r="D14" s="3">
        <f>VLOOKUP(ABS(B14-D12),Note!$E$1:$F$25,2,FALSE)</f>
        <v>0</v>
      </c>
      <c r="E14" s="3">
        <f>VLOOKUP(ABS(B14-E12),Note!$E$1:$F$25,2,FALSE)</f>
        <v>0</v>
      </c>
      <c r="F14">
        <f t="shared" si="11"/>
        <v>3</v>
      </c>
      <c r="G14" s="3">
        <f>VLOOKUP(ABS(F14-G12),Note!$E$1:$F$25,2,FALSE)</f>
        <v>0</v>
      </c>
      <c r="H14" s="3">
        <f>VLOOKUP(ABS(F14-H12),Note!$E$1:$F$25,2,FALSE)</f>
        <v>1</v>
      </c>
      <c r="I14" s="3">
        <f>VLOOKUP(ABS(F14-I12),Note!$E$1:$F$25,2,FALSE)</f>
        <v>0</v>
      </c>
      <c r="J14">
        <f t="shared" si="12"/>
        <v>3</v>
      </c>
      <c r="K14" s="3">
        <f>VLOOKUP(ABS(J14-K12),Note!$E$1:$F$25,2,FALSE)</f>
        <v>1</v>
      </c>
      <c r="L14" s="3">
        <f>VLOOKUP(ABS(J14-L12),Note!$E$1:$F$25,2,FALSE)</f>
        <v>0</v>
      </c>
      <c r="M14" s="3">
        <f>VLOOKUP(ABS(J14-M12),Note!$E$1:$F$25,2,FALSE)</f>
        <v>0</v>
      </c>
      <c r="N14">
        <f t="shared" si="13"/>
        <v>3</v>
      </c>
      <c r="O14" s="3">
        <f>VLOOKUP(ABS(N14-O12),Note!$E$1:$F$25,2,FALSE)</f>
        <v>0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3</v>
      </c>
      <c r="S14" s="3">
        <f>VLOOKUP(ABS(R14-S12),Note!$E$1:$F$25,2,FALSE)</f>
        <v>1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3</v>
      </c>
      <c r="W14" s="3">
        <f>VLOOKUP(ABS(V14-W12),Note!$E$1:$F$25,2,FALSE)</f>
        <v>0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3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3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1</v>
      </c>
      <c r="AH14">
        <f t="shared" si="18"/>
        <v>3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0</v>
      </c>
      <c r="AL14">
        <f t="shared" si="19"/>
        <v>3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1</v>
      </c>
      <c r="AP14">
        <f t="shared" si="20"/>
        <v>3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0</v>
      </c>
      <c r="AT14">
        <f t="shared" si="21"/>
        <v>3</v>
      </c>
      <c r="AU14" s="3">
        <f>VLOOKUP(ABS(AT14-AU12),Note!$E$1:$F$25,2,FALSE)</f>
        <v>0</v>
      </c>
      <c r="AV14" s="3">
        <f>VLOOKUP(ABS(AT14-AV12),Note!$E$1:$F$25,2,FALSE)</f>
        <v>1</v>
      </c>
      <c r="AW14" s="3">
        <f>VLOOKUP(ABS(AT14-AW12),Note!$E$1:$F$25,2,FALSE)</f>
        <v>0</v>
      </c>
    </row>
    <row r="15" spans="1:49">
      <c r="A15" t="str">
        <f>VLOOKUP(まとめ3!$A$1&amp;"dim7",Chords!$A$2:$D$188,3,FALSE)</f>
        <v>G♭</v>
      </c>
      <c r="B15">
        <f>VLOOKUP(A15,Note!$A$1:$B$26,2,FALSE)</f>
        <v>6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>
        <f t="shared" si="11"/>
        <v>6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0</v>
      </c>
      <c r="J15">
        <f t="shared" si="12"/>
        <v>6</v>
      </c>
      <c r="K15" s="3">
        <f>VLOOKUP(ABS(J15-K12),Note!$E$1:$F$25,2,FALSE)</f>
        <v>0</v>
      </c>
      <c r="L15" s="3">
        <f>VLOOKUP(ABS(J15-L12),Note!$E$1:$F$25,2,FALSE)</f>
        <v>1</v>
      </c>
      <c r="M15" s="3">
        <f>VLOOKUP(ABS(J15-M12),Note!$E$1:$F$25,2,FALSE)</f>
        <v>0</v>
      </c>
      <c r="N15">
        <f t="shared" si="13"/>
        <v>6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>
        <f t="shared" si="14"/>
        <v>6</v>
      </c>
      <c r="S15" s="3">
        <f>VLOOKUP(ABS(R15-S12),Note!$E$1:$F$25,2,FALSE)</f>
        <v>0</v>
      </c>
      <c r="T15" s="3">
        <f>VLOOKUP(ABS(R15-T12),Note!$E$1:$F$25,2,FALSE)</f>
        <v>1</v>
      </c>
      <c r="U15" s="3">
        <f>VLOOKUP(ABS(R15-U12),Note!$E$1:$F$25,2,FALSE)</f>
        <v>0</v>
      </c>
      <c r="V15">
        <f t="shared" si="15"/>
        <v>6</v>
      </c>
      <c r="W15" s="3">
        <f>VLOOKUP(ABS(V15-W12),Note!$E$1:$F$25,2,FALSE)</f>
        <v>1</v>
      </c>
      <c r="X15" s="3">
        <f>VLOOKUP(ABS(V15-X12),Note!$E$1:$F$25,2,FALSE)</f>
        <v>0</v>
      </c>
      <c r="Y15" s="3">
        <f>VLOOKUP(ABS(V15-Y12),Note!$E$1:$F$25,2,FALSE)</f>
        <v>0</v>
      </c>
      <c r="Z15">
        <f t="shared" si="16"/>
        <v>6</v>
      </c>
      <c r="AA15" s="3">
        <f>VLOOKUP(ABS(Z15-AA12),Note!$E$1:$F$25,2,FALSE)</f>
        <v>0</v>
      </c>
      <c r="AB15" s="3">
        <f>VLOOKUP(ABS(Z15-AB12),Note!$E$1:$F$25,2,FALSE)</f>
        <v>0</v>
      </c>
      <c r="AC15" s="3">
        <f>VLOOKUP(ABS(Z15-AC12),Note!$E$1:$F$25,2,FALSE)</f>
        <v>0</v>
      </c>
      <c r="AD15">
        <f t="shared" si="17"/>
        <v>6</v>
      </c>
      <c r="AE15" s="3">
        <f>VLOOKUP(ABS(AD15-AE12),Note!$E$1:$F$25,2,FALSE)</f>
        <v>1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6</v>
      </c>
      <c r="AI15" s="3">
        <f>VLOOKUP(ABS(AH15-AI12),Note!$E$1:$F$25,2,FALSE)</f>
        <v>0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6</v>
      </c>
      <c r="AM15" s="3">
        <f>VLOOKUP(ABS(AL15-AM12),Note!$E$1:$F$25,2,FALSE)</f>
        <v>0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6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1</v>
      </c>
      <c r="AT15">
        <f t="shared" si="21"/>
        <v>6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0</v>
      </c>
    </row>
    <row r="16" spans="1:49">
      <c r="A16" t="str">
        <f>VLOOKUP(まとめ3!$A$1&amp;"dim7",Chords!$A$2:$D$188,4,FALSE)</f>
        <v>A</v>
      </c>
      <c r="B16">
        <f>VLOOKUP(A16,Note!$A$1:$B$26,2,FALSE)</f>
        <v>9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9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1</v>
      </c>
      <c r="J16">
        <f t="shared" si="12"/>
        <v>9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0</v>
      </c>
      <c r="N16">
        <f t="shared" si="13"/>
        <v>9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1</v>
      </c>
      <c r="R16">
        <f t="shared" si="14"/>
        <v>9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0</v>
      </c>
      <c r="V16">
        <f t="shared" si="15"/>
        <v>9</v>
      </c>
      <c r="W16" s="3">
        <f>VLOOKUP(ABS(V16-W12),Note!$E$1:$F$25,2,FALSE)</f>
        <v>0</v>
      </c>
      <c r="X16" s="3">
        <f>VLOOKUP(ABS(V16-X12),Note!$E$1:$F$25,2,FALSE)</f>
        <v>1</v>
      </c>
      <c r="Y16" s="3">
        <f>VLOOKUP(ABS(V16-Y12),Note!$E$1:$F$25,2,FALSE)</f>
        <v>0</v>
      </c>
      <c r="Z16">
        <f t="shared" si="16"/>
        <v>9</v>
      </c>
      <c r="AA16" s="3">
        <f>VLOOKUP(ABS(Z16-AA12),Note!$E$1:$F$25,2,FALSE)</f>
        <v>0</v>
      </c>
      <c r="AB16" s="3">
        <f>VLOOKUP(ABS(Z16-AB12),Note!$E$1:$F$25,2,FALSE)</f>
        <v>0</v>
      </c>
      <c r="AC16" s="3">
        <f>VLOOKUP(ABS(Z16-AC12),Note!$E$1:$F$25,2,FALSE)</f>
        <v>0</v>
      </c>
      <c r="AD16">
        <f t="shared" si="17"/>
        <v>9</v>
      </c>
      <c r="AE16" s="3">
        <f>VLOOKUP(ABS(AD16-AE12),Note!$E$1:$F$25,2,FALSE)</f>
        <v>0</v>
      </c>
      <c r="AF16" s="3">
        <f>VLOOKUP(ABS(AD16-AF12),Note!$E$1:$F$25,2,FALSE)</f>
        <v>1</v>
      </c>
      <c r="AG16" s="3">
        <f>VLOOKUP(ABS(AD16-AG12),Note!$E$1:$F$25,2,FALSE)</f>
        <v>0</v>
      </c>
      <c r="AH16">
        <f t="shared" si="18"/>
        <v>9</v>
      </c>
      <c r="AI16" s="3">
        <f>VLOOKUP(ABS(AH16-AI12),Note!$E$1:$F$25,2,FALSE)</f>
        <v>1</v>
      </c>
      <c r="AJ16" s="3">
        <f>VLOOKUP(ABS(AH16-AJ12),Note!$E$1:$F$25,2,FALSE)</f>
        <v>0</v>
      </c>
      <c r="AK16" s="3">
        <f>VLOOKUP(ABS(AH16-AK12),Note!$E$1:$F$25,2,FALSE)</f>
        <v>0</v>
      </c>
      <c r="AL16">
        <f t="shared" si="19"/>
        <v>9</v>
      </c>
      <c r="AM16" s="3">
        <f>VLOOKUP(ABS(AL16-AM12),Note!$E$1:$F$25,2,FALSE)</f>
        <v>0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9</v>
      </c>
      <c r="AQ16" s="3">
        <f>VLOOKUP(ABS(AP16-AQ12),Note!$E$1:$F$25,2,FALSE)</f>
        <v>1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9</v>
      </c>
      <c r="AU16" s="3">
        <f>VLOOKUP(ABS(AT16-AU12),Note!$E$1:$F$25,2,FALSE)</f>
        <v>0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2</v>
      </c>
      <c r="H18">
        <f>SUM(G13:G17,H13:H17,I13:I17)</f>
        <v>4</v>
      </c>
      <c r="L18">
        <f>SUM(K13:K17,L13:L17,M13:M17)</f>
        <v>2</v>
      </c>
      <c r="P18">
        <f>SUM(O13:O17,P13:P17,Q13:Q17)</f>
        <v>2</v>
      </c>
      <c r="T18">
        <f>SUM(S13:S17,T13:T17,U13:U17)</f>
        <v>3</v>
      </c>
      <c r="X18">
        <f>SUM(W13:W17,X13:X17,Y13:Y17)</f>
        <v>2</v>
      </c>
      <c r="AB18">
        <f>SUM(AA13:AA17,AB13:AB17,AC13:AC17)</f>
        <v>2</v>
      </c>
      <c r="AF18">
        <f>SUM(AE13:AE17,AF13:AF17,AG13:AG17)</f>
        <v>3</v>
      </c>
      <c r="AJ18">
        <f>SUM(AI13:AI17,AJ13:AJ17,AK13:AK17)</f>
        <v>3</v>
      </c>
      <c r="AN18">
        <f>SUM(AM13:AM17,AN13:AN17,AO13:AO17)</f>
        <v>1</v>
      </c>
      <c r="AR18">
        <f>SUM(AQ13:AQ17,AR13:AR17,AS13:AS17)</f>
        <v>4</v>
      </c>
      <c r="AV18">
        <f>SUM(AU13:AU17,AV13:AV17,AW13:AW17)</f>
        <v>2</v>
      </c>
    </row>
    <row r="19" spans="1:49">
      <c r="A19" s="1" t="str">
        <f>D27&amp;H27&amp;L27&amp;P27&amp;T27&amp;X27&amp;AB27&amp;AF27&amp;AJ27&amp;AN27&amp;AR27&amp;AV27</f>
        <v>143133043143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469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VLOOKUP(まとめ3!$A$1&amp;"dim7",Chords!$A$2:$D$188,2,FALSE)</f>
        <v>E♭</v>
      </c>
      <c r="B23">
        <f>VLOOKUP(A23,Note!$A$1:$B$26,2,FALSE)</f>
        <v>3</v>
      </c>
      <c r="C23" s="3">
        <f>VLOOKUP(ABS(B23-C21),Note!$E$1:$F$25,2,FALSE)</f>
        <v>0</v>
      </c>
      <c r="D23" s="3">
        <f>VLOOKUP(ABS(B23-D21),Note!$E$1:$F$25,2,FALSE)</f>
        <v>0</v>
      </c>
      <c r="E23" s="3">
        <f>VLOOKUP(ABS(B23-E21),Note!$E$1:$F$25,2,FALSE)</f>
        <v>0</v>
      </c>
      <c r="F23">
        <f t="shared" si="22"/>
        <v>3</v>
      </c>
      <c r="G23" s="3">
        <f>VLOOKUP(ABS(F23-G21),Note!$E$1:$F$25,2,FALSE)</f>
        <v>0</v>
      </c>
      <c r="H23" s="3">
        <f>VLOOKUP(ABS(F23-H21),Note!$E$1:$F$25,2,FALSE)</f>
        <v>1</v>
      </c>
      <c r="I23" s="3">
        <f>VLOOKUP(ABS(F23-I21),Note!$E$1:$F$25,2,FALSE)</f>
        <v>0</v>
      </c>
      <c r="J23">
        <f t="shared" si="23"/>
        <v>3</v>
      </c>
      <c r="K23" s="3">
        <f>VLOOKUP(ABS(J23-K21),Note!$E$1:$F$25,2,FALSE)</f>
        <v>1</v>
      </c>
      <c r="L23" s="3">
        <f>VLOOKUP(ABS(J23-L21),Note!$E$1:$F$25,2,FALSE)</f>
        <v>0</v>
      </c>
      <c r="M23" s="3">
        <f>VLOOKUP(ABS(J23-M21),Note!$E$1:$F$25,2,FALSE)</f>
        <v>0</v>
      </c>
      <c r="N23">
        <f t="shared" si="24"/>
        <v>3</v>
      </c>
      <c r="O23" s="3">
        <f>VLOOKUP(ABS(N23-O21),Note!$E$1:$F$25,2,FALSE)</f>
        <v>0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3</v>
      </c>
      <c r="S23" s="3">
        <f>VLOOKUP(ABS(R23-S21),Note!$E$1:$F$25,2,FALSE)</f>
        <v>1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3</v>
      </c>
      <c r="W23" s="3">
        <f>VLOOKUP(ABS(V23-W21),Note!$E$1:$F$25,2,FALSE)</f>
        <v>0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3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3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3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1</v>
      </c>
      <c r="AL23">
        <f t="shared" si="30"/>
        <v>3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0</v>
      </c>
      <c r="AP23">
        <f t="shared" si="31"/>
        <v>3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1</v>
      </c>
      <c r="AT23">
        <f t="shared" si="32"/>
        <v>3</v>
      </c>
      <c r="AU23" s="3">
        <f>VLOOKUP(ABS(AT23-AU21),Note!$E$1:$F$25,2,FALSE)</f>
        <v>0</v>
      </c>
      <c r="AV23" s="3">
        <f>VLOOKUP(ABS(AT23-AV21),Note!$E$1:$F$25,2,FALSE)</f>
        <v>1</v>
      </c>
      <c r="AW23" s="3">
        <f>VLOOKUP(ABS(AT23-AW21),Note!$E$1:$F$25,2,FALSE)</f>
        <v>0</v>
      </c>
    </row>
    <row r="24" spans="1:49">
      <c r="A24" t="str">
        <f>VLOOKUP(まとめ3!$A$1&amp;"dim7",Chords!$A$2:$D$188,3,FALSE)</f>
        <v>G♭</v>
      </c>
      <c r="B24">
        <f>VLOOKUP(A24,Note!$A$1:$B$26,2,FALSE)</f>
        <v>6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>
        <f t="shared" si="22"/>
        <v>6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1</v>
      </c>
      <c r="J24">
        <f t="shared" si="23"/>
        <v>6</v>
      </c>
      <c r="K24" s="3">
        <f>VLOOKUP(ABS(J24-K21),Note!$E$1:$F$25,2,FALSE)</f>
        <v>0</v>
      </c>
      <c r="L24" s="3">
        <f>VLOOKUP(ABS(J24-L21),Note!$E$1:$F$25,2,FALSE)</f>
        <v>1</v>
      </c>
      <c r="M24" s="3">
        <f>VLOOKUP(ABS(J24-M21),Note!$E$1:$F$25,2,FALSE)</f>
        <v>0</v>
      </c>
      <c r="N24">
        <f t="shared" si="24"/>
        <v>6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0</v>
      </c>
      <c r="R24">
        <f t="shared" si="25"/>
        <v>6</v>
      </c>
      <c r="S24" s="3">
        <f>VLOOKUP(ABS(R24-S21),Note!$E$1:$F$25,2,FALSE)</f>
        <v>0</v>
      </c>
      <c r="T24" s="3">
        <f>VLOOKUP(ABS(R24-T21),Note!$E$1:$F$25,2,FALSE)</f>
        <v>1</v>
      </c>
      <c r="U24" s="3">
        <f>VLOOKUP(ABS(R24-U21),Note!$E$1:$F$25,2,FALSE)</f>
        <v>0</v>
      </c>
      <c r="V24">
        <f t="shared" si="26"/>
        <v>6</v>
      </c>
      <c r="W24" s="3">
        <f>VLOOKUP(ABS(V24-W21),Note!$E$1:$F$25,2,FALSE)</f>
        <v>1</v>
      </c>
      <c r="X24" s="3">
        <f>VLOOKUP(ABS(V24-X21),Note!$E$1:$F$25,2,FALSE)</f>
        <v>0</v>
      </c>
      <c r="Y24" s="3">
        <f>VLOOKUP(ABS(V24-Y21),Note!$E$1:$F$25,2,FALSE)</f>
        <v>0</v>
      </c>
      <c r="Z24">
        <f t="shared" si="27"/>
        <v>6</v>
      </c>
      <c r="AA24" s="3">
        <f>VLOOKUP(ABS(Z24-AA21),Note!$E$1:$F$25,2,FALSE)</f>
        <v>0</v>
      </c>
      <c r="AB24" s="3">
        <f>VLOOKUP(ABS(Z24-AB21),Note!$E$1:$F$25,2,FALSE)</f>
        <v>0</v>
      </c>
      <c r="AC24" s="3">
        <f>VLOOKUP(ABS(Z24-AC21),Note!$E$1:$F$25,2,FALSE)</f>
        <v>0</v>
      </c>
      <c r="AD24">
        <f t="shared" si="28"/>
        <v>6</v>
      </c>
      <c r="AE24" s="3">
        <f>VLOOKUP(ABS(AD24-AE21),Note!$E$1:$F$25,2,FALSE)</f>
        <v>1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6</v>
      </c>
      <c r="AI24" s="3">
        <f>VLOOKUP(ABS(AH24-AI21),Note!$E$1:$F$25,2,FALSE)</f>
        <v>0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6</v>
      </c>
      <c r="AM24" s="3">
        <f>VLOOKUP(ABS(AL24-AM21),Note!$E$1:$F$25,2,FALSE)</f>
        <v>0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6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6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1</v>
      </c>
    </row>
    <row r="25" spans="1:49">
      <c r="A25" t="str">
        <f>VLOOKUP(まとめ3!$A$1&amp;"dim7",Chords!$A$2:$D$188,4,FALSE)</f>
        <v>A</v>
      </c>
      <c r="B25">
        <f>VLOOKUP(A25,Note!$A$1:$B$26,2,FALSE)</f>
        <v>9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9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9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1</v>
      </c>
      <c r="N25">
        <f t="shared" si="24"/>
        <v>9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0</v>
      </c>
      <c r="R25">
        <f t="shared" si="25"/>
        <v>9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1</v>
      </c>
      <c r="V25">
        <f t="shared" si="26"/>
        <v>9</v>
      </c>
      <c r="W25" s="3">
        <f>VLOOKUP(ABS(V25-W21),Note!$E$1:$F$25,2,FALSE)</f>
        <v>0</v>
      </c>
      <c r="X25" s="3">
        <f>VLOOKUP(ABS(V25-X21),Note!$E$1:$F$25,2,FALSE)</f>
        <v>1</v>
      </c>
      <c r="Y25" s="3">
        <f>VLOOKUP(ABS(V25-Y21),Note!$E$1:$F$25,2,FALSE)</f>
        <v>0</v>
      </c>
      <c r="Z25">
        <f t="shared" si="27"/>
        <v>9</v>
      </c>
      <c r="AA25" s="3">
        <f>VLOOKUP(ABS(Z25-AA21),Note!$E$1:$F$25,2,FALSE)</f>
        <v>0</v>
      </c>
      <c r="AB25" s="3">
        <f>VLOOKUP(ABS(Z25-AB21),Note!$E$1:$F$25,2,FALSE)</f>
        <v>0</v>
      </c>
      <c r="AC25" s="3">
        <f>VLOOKUP(ABS(Z25-AC21),Note!$E$1:$F$25,2,FALSE)</f>
        <v>0</v>
      </c>
      <c r="AD25">
        <f t="shared" si="28"/>
        <v>9</v>
      </c>
      <c r="AE25" s="3">
        <f>VLOOKUP(ABS(AD25-AE21),Note!$E$1:$F$25,2,FALSE)</f>
        <v>0</v>
      </c>
      <c r="AF25" s="3">
        <f>VLOOKUP(ABS(AD25-AF21),Note!$E$1:$F$25,2,FALSE)</f>
        <v>1</v>
      </c>
      <c r="AG25" s="3">
        <f>VLOOKUP(ABS(AD25-AG21),Note!$E$1:$F$25,2,FALSE)</f>
        <v>0</v>
      </c>
      <c r="AH25">
        <f t="shared" si="29"/>
        <v>9</v>
      </c>
      <c r="AI25" s="3">
        <f>VLOOKUP(ABS(AH25-AI21),Note!$E$1:$F$25,2,FALSE)</f>
        <v>1</v>
      </c>
      <c r="AJ25" s="3">
        <f>VLOOKUP(ABS(AH25-AJ21),Note!$E$1:$F$25,2,FALSE)</f>
        <v>0</v>
      </c>
      <c r="AK25" s="3">
        <f>VLOOKUP(ABS(AH25-AK21),Note!$E$1:$F$25,2,FALSE)</f>
        <v>0</v>
      </c>
      <c r="AL25">
        <f t="shared" si="30"/>
        <v>9</v>
      </c>
      <c r="AM25" s="3">
        <f>VLOOKUP(ABS(AL25-AM21),Note!$E$1:$F$25,2,FALSE)</f>
        <v>0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9</v>
      </c>
      <c r="AQ25" s="3">
        <f>VLOOKUP(ABS(AP25-AQ21),Note!$E$1:$F$25,2,FALSE)</f>
        <v>1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9</v>
      </c>
      <c r="AU25" s="3">
        <f>VLOOKUP(ABS(AT25-AU21),Note!$E$1:$F$25,2,FALSE)</f>
        <v>0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1</v>
      </c>
      <c r="H27">
        <f>SUM(G22:G26,H22:H26,I22:I26)</f>
        <v>4</v>
      </c>
      <c r="L27">
        <f>SUM(K22:K26,L22:L26,M22:M26)</f>
        <v>3</v>
      </c>
      <c r="P27">
        <f>SUM(O22:O26,P22:P26,Q22:Q26)</f>
        <v>1</v>
      </c>
      <c r="T27">
        <f>SUM(S22:S26,T22:T26,U22:U26)</f>
        <v>3</v>
      </c>
      <c r="X27">
        <f>SUM(W22:W26,X22:X26,Y22:Y26)</f>
        <v>3</v>
      </c>
      <c r="AB27">
        <f>SUM(AA22:AA26,AB22:AB26,AC22:AC26)</f>
        <v>0</v>
      </c>
      <c r="AF27">
        <f>SUM(AE22:AE26,AF22:AF26,AG22:AG26)</f>
        <v>4</v>
      </c>
      <c r="AJ27">
        <f>SUM(AI22:AI26,AJ22:AJ26,AK22:AK26)</f>
        <v>3</v>
      </c>
      <c r="AN27">
        <f>SUM(AM22:AM26,AN22:AN26,AO22:AO26)</f>
        <v>1</v>
      </c>
      <c r="AR27">
        <f>SUM(AQ22:AQ26,AR22:AR26,AS22:AS26)</f>
        <v>4</v>
      </c>
      <c r="AV27">
        <f>SUM(AU22:AU26,AV22:AV26,AW22:AW26)</f>
        <v>3</v>
      </c>
    </row>
    <row r="28" spans="1:49">
      <c r="A28" s="1" t="str">
        <f>D36&amp;H36&amp;L36&amp;P36&amp;T36&amp;X36&amp;AB36&amp;AF36&amp;AJ36&amp;AN36&amp;AR36&amp;AV36</f>
        <v>2323／／／／／／／／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470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VLOOKUP(まとめ3!$A$1&amp;"dim7",Chords!$A$2:$D$188,2,FALSE)</f>
        <v>E♭</v>
      </c>
      <c r="B32">
        <f>VLOOKUP(A32,Note!$A$1:$B$26,2,FALSE)</f>
        <v>3</v>
      </c>
      <c r="C32" s="3">
        <f>VLOOKUP(ABS(B32-C30),Note!$E$1:$F$25,2,FALSE)</f>
        <v>0</v>
      </c>
      <c r="D32" s="3">
        <f>VLOOKUP(ABS(B32-D30),Note!$E$1:$F$25,2,FALSE)</f>
        <v>1</v>
      </c>
      <c r="E32" s="3">
        <f>VLOOKUP(ABS(B32-E30),Note!$E$1:$F$25,2,FALSE)</f>
        <v>0</v>
      </c>
      <c r="F32">
        <f t="shared" si="33"/>
        <v>3</v>
      </c>
      <c r="G32" s="3">
        <f>VLOOKUP(ABS(F32-G30),Note!$E$1:$F$25,2,FALSE)</f>
        <v>0</v>
      </c>
      <c r="H32" s="3">
        <f>VLOOKUP(ABS(F32-H30),Note!$E$1:$F$25,2,FALSE)</f>
        <v>0</v>
      </c>
      <c r="I32" s="3">
        <f>VLOOKUP(ABS(F32-I30),Note!$E$1:$F$25,2,FALSE)</f>
        <v>0</v>
      </c>
      <c r="J32">
        <f t="shared" si="34"/>
        <v>3</v>
      </c>
      <c r="K32" s="3">
        <f>VLOOKUP(ABS(J32-K30),Note!$E$1:$F$25,2,FALSE)</f>
        <v>1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3</v>
      </c>
      <c r="O32" s="3">
        <f>VLOOKUP(ABS(N32-O30),Note!$E$1:$F$25,2,FALSE)</f>
        <v>0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VLOOKUP(まとめ3!$A$1&amp;"dim7",Chords!$A$2:$D$188,3,FALSE)</f>
        <v>G♭</v>
      </c>
      <c r="B33">
        <f>VLOOKUP(A33,Note!$A$1:$B$26,2,FALSE)</f>
        <v>6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>
        <f t="shared" si="33"/>
        <v>6</v>
      </c>
      <c r="G33" s="3">
        <f>VLOOKUP(ABS(F33-G30),Note!$E$1:$F$25,2,FALSE)</f>
        <v>0</v>
      </c>
      <c r="H33" s="3">
        <f>VLOOKUP(ABS(F33-H30),Note!$E$1:$F$25,2,FALSE)</f>
        <v>1</v>
      </c>
      <c r="I33" s="3">
        <f>VLOOKUP(ABS(F33-I30),Note!$E$1:$F$25,2,FALSE)</f>
        <v>0</v>
      </c>
      <c r="J33">
        <f t="shared" si="34"/>
        <v>6</v>
      </c>
      <c r="K33" s="3">
        <f>VLOOKUP(ABS(J33-K30),Note!$E$1:$F$25,2,FALSE)</f>
        <v>0</v>
      </c>
      <c r="L33" s="3">
        <f>VLOOKUP(ABS(J33-L30),Note!$E$1:$F$25,2,FALSE)</f>
        <v>0</v>
      </c>
      <c r="M33" s="3">
        <f>VLOOKUP(ABS(J33-M30),Note!$E$1:$F$25,2,FALSE)</f>
        <v>0</v>
      </c>
      <c r="N33">
        <f t="shared" si="35"/>
        <v>6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VLOOKUP(まとめ3!$A$1&amp;"dim7",Chords!$A$2:$D$188,4,FALSE)</f>
        <v>A</v>
      </c>
      <c r="B34">
        <f>VLOOKUP(A34,Note!$A$1:$B$26,2,FALSE)</f>
        <v>9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1</v>
      </c>
      <c r="F34">
        <f t="shared" si="33"/>
        <v>9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0</v>
      </c>
      <c r="J34">
        <f t="shared" si="34"/>
        <v>9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1</v>
      </c>
      <c r="N34">
        <f t="shared" si="35"/>
        <v>9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0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2</v>
      </c>
      <c r="H36">
        <f>SUM(G31:G35,H31:H35,I31:I35)</f>
        <v>3</v>
      </c>
      <c r="L36">
        <f>SUM(K31:K35,L31:L35,M31:M35)</f>
        <v>2</v>
      </c>
      <c r="P36">
        <f>SUM(O31:O35,P31:P35,Q31:Q35)</f>
        <v>3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</sheetData>
  <pageMargins left="0.699305555555556" right="0.699305555555556" top="0.75" bottom="0.75" header="0.3" footer="0.3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52"/>
  <sheetViews>
    <sheetView zoomScale="85" zoomScaleNormal="85" workbookViewId="0">
      <selection activeCell="A31" sqref="A31:A35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132323232414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471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VLOOKUP(まとめ3!$A$1&amp;"aug7",Chords!$A$2:$D$188,2,FALSE)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VLOOKUP(まとめ3!$A$1&amp;"aug7",Chords!$A$2:$D$188,3,FALSE)</f>
        <v>G#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8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0</v>
      </c>
      <c r="J6">
        <f t="shared" si="1"/>
        <v>8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1</v>
      </c>
      <c r="N6">
        <f t="shared" si="2"/>
        <v>8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8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8</v>
      </c>
      <c r="W6" s="3">
        <f>VLOOKUP(ABS(V6-W3),Note!$E$1:$F$25,2,FALSE)</f>
        <v>0</v>
      </c>
      <c r="X6" s="3">
        <f>VLOOKUP(ABS(V6-X3),Note!$E$1:$F$25,2,FALSE)</f>
        <v>1</v>
      </c>
      <c r="Y6" s="3">
        <f>VLOOKUP(ABS(V6-Y3),Note!$E$1:$F$25,2,FALSE)</f>
        <v>0</v>
      </c>
      <c r="Z6">
        <f t="shared" si="5"/>
        <v>8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8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8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8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8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8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tr">
        <f>VLOOKUP(まとめ3!$A$1&amp;"aug7",Chords!$A$2:$D$188,4,FALSE)</f>
        <v>B♭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VLOOKUP(まとめ3!$A$1&amp;"_9",Tension!$A$2:$C$133,2,FALSE)</f>
        <v>D</v>
      </c>
      <c r="B8">
        <f>VLOOKUP(A8,Note!$A$1:$B$26,2,FALSE)</f>
        <v>2</v>
      </c>
      <c r="C8" s="3">
        <f>VLOOKUP(ABS(B8-C3),Note!$E$1:$F$25,2,FALSE)</f>
        <v>0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2</v>
      </c>
      <c r="G8" s="3">
        <f>VLOOKUP(ABS(F8-G3),Note!$E$1:$F$25,2,FALSE)</f>
        <v>1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2</v>
      </c>
      <c r="K8" s="3">
        <f>VLOOKUP(ABS(J8-K3),Note!$E$1:$F$25,2,FALSE)</f>
        <v>0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2</v>
      </c>
      <c r="O8" s="3">
        <f>VLOOKUP(ABS(N8-O3),Note!$E$1:$F$25,2,FALSE)</f>
        <v>1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2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2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0</v>
      </c>
      <c r="Z8">
        <f t="shared" si="5"/>
        <v>2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1</v>
      </c>
      <c r="AD8">
        <f t="shared" si="6"/>
        <v>2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0</v>
      </c>
      <c r="AH8">
        <f t="shared" si="7"/>
        <v>2</v>
      </c>
      <c r="AI8" s="3">
        <f>VLOOKUP(ABS(AH8-AI3),Note!$E$1:$F$25,2,FALSE)</f>
        <v>0</v>
      </c>
      <c r="AJ8" s="3">
        <f>VLOOKUP(ABS(AH8-AJ3),Note!$E$1:$F$25,2,FALSE)</f>
        <v>0</v>
      </c>
      <c r="AK8" s="3">
        <f>VLOOKUP(ABS(AH8-AK3),Note!$E$1:$F$25,2,FALSE)</f>
        <v>1</v>
      </c>
      <c r="AL8">
        <f t="shared" si="8"/>
        <v>2</v>
      </c>
      <c r="AM8" s="3">
        <f>VLOOKUP(ABS(AL8-AM3),Note!$E$1:$F$25,2,FALSE)</f>
        <v>0</v>
      </c>
      <c r="AN8" s="3">
        <f>VLOOKUP(ABS(AL8-AN3),Note!$E$1:$F$25,2,FALSE)</f>
        <v>1</v>
      </c>
      <c r="AO8" s="3">
        <f>VLOOKUP(ABS(AL8-AO3),Note!$E$1:$F$25,2,FALSE)</f>
        <v>0</v>
      </c>
      <c r="AP8">
        <f t="shared" si="9"/>
        <v>2</v>
      </c>
      <c r="AQ8" s="3">
        <f>VLOOKUP(ABS(AP8-AQ3),Note!$E$1:$F$25,2,FALSE)</f>
        <v>0</v>
      </c>
      <c r="AR8" s="3">
        <f>VLOOKUP(ABS(AP8-AR3),Note!$E$1:$F$25,2,FALSE)</f>
        <v>0</v>
      </c>
      <c r="AS8" s="3">
        <f>VLOOKUP(ABS(AP8-AS3),Note!$E$1:$F$25,2,FALSE)</f>
        <v>0</v>
      </c>
      <c r="AT8">
        <f t="shared" si="10"/>
        <v>2</v>
      </c>
      <c r="AU8" s="3">
        <f>VLOOKUP(ABS(AT8-AU3),Note!$E$1:$F$25,2,FALSE)</f>
        <v>0</v>
      </c>
      <c r="AV8" s="3">
        <f>VLOOKUP(ABS(AT8-AV3),Note!$E$1:$F$25,2,FALSE)</f>
        <v>1</v>
      </c>
      <c r="AW8" s="3">
        <f>VLOOKUP(ABS(AT8-AW3),Note!$E$1:$F$25,2,FALSE)</f>
        <v>0</v>
      </c>
    </row>
    <row r="9" spans="4:48">
      <c r="D9">
        <f>SUM(C4:C8,D4:D8,E4:E8)</f>
        <v>1</v>
      </c>
      <c r="H9">
        <f>SUM(G4:G8,H4:H8,I4:I8)</f>
        <v>3</v>
      </c>
      <c r="L9">
        <f>SUM(K4:K8,L4:L8,M4:M8)</f>
        <v>2</v>
      </c>
      <c r="P9">
        <f>SUM(O4:O8,P4:P8,Q4:Q8)</f>
        <v>3</v>
      </c>
      <c r="T9">
        <f>SUM(S4:S8,T4:T8,U4:U8)</f>
        <v>2</v>
      </c>
      <c r="X9">
        <f>SUM(W4:W8,X4:X8,Y4:Y8)</f>
        <v>3</v>
      </c>
      <c r="AB9">
        <f>SUM(AA4:AA8,AB4:AB8,AC4:AC8)</f>
        <v>2</v>
      </c>
      <c r="AF9">
        <f>SUM(AE4:AE8,AF4:AF8,AG4:AG8)</f>
        <v>3</v>
      </c>
      <c r="AJ9">
        <f>SUM(AI4:AI8,AJ4:AJ8,AK4:AK8)</f>
        <v>2</v>
      </c>
      <c r="AN9">
        <f>SUM(AM4:AM8,AN4:AN8,AO4:AO8)</f>
        <v>4</v>
      </c>
      <c r="AR9">
        <f>SUM(AQ4:AQ8,AR4:AR8,AS4:AS8)</f>
        <v>1</v>
      </c>
      <c r="AV9">
        <f>SUM(AU4:AU8,AV4:AV8,AW4:AW8)</f>
        <v>4</v>
      </c>
    </row>
    <row r="10" spans="1:49">
      <c r="A10" s="1" t="str">
        <f>D18&amp;H18&amp;L18&amp;P18&amp;T18&amp;X18&amp;AB18&amp;AF18&amp;AJ18&amp;AN18&amp;AR18&amp;AV18</f>
        <v>323231414232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472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tr">
        <f>まとめ3!$A$1</f>
        <v>C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tr">
        <f>VLOOKUP(まとめ3!$A$1&amp;"aug7",Chords!$A$2:$D$188,2,FALSE)</f>
        <v>E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tr">
        <f>VLOOKUP(まとめ3!$A$1&amp;"aug7",Chords!$A$2:$D$188,3,FALSE)</f>
        <v>G#</v>
      </c>
      <c r="B15">
        <f>VLOOKUP(A15,Note!$A$1:$B$26,2,FALSE)</f>
        <v>8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>
        <f t="shared" si="11"/>
        <v>8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0</v>
      </c>
      <c r="J15">
        <f t="shared" si="12"/>
        <v>8</v>
      </c>
      <c r="K15" s="3">
        <f>VLOOKUP(ABS(J15-K12),Note!$E$1:$F$25,2,FALSE)</f>
        <v>0</v>
      </c>
      <c r="L15" s="3">
        <f>VLOOKUP(ABS(J15-L12),Note!$E$1:$F$25,2,FALSE)</f>
        <v>0</v>
      </c>
      <c r="M15" s="3">
        <f>VLOOKUP(ABS(J15-M12),Note!$E$1:$F$25,2,FALSE)</f>
        <v>1</v>
      </c>
      <c r="N15">
        <f t="shared" si="13"/>
        <v>8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>
        <f t="shared" si="14"/>
        <v>8</v>
      </c>
      <c r="S15" s="3">
        <f>VLOOKUP(ABS(R15-S12),Note!$E$1:$F$25,2,FALSE)</f>
        <v>0</v>
      </c>
      <c r="T15" s="3">
        <f>VLOOKUP(ABS(R15-T12),Note!$E$1:$F$25,2,FALSE)</f>
        <v>1</v>
      </c>
      <c r="U15" s="3">
        <f>VLOOKUP(ABS(R15-U12),Note!$E$1:$F$25,2,FALSE)</f>
        <v>0</v>
      </c>
      <c r="V15">
        <f t="shared" si="15"/>
        <v>8</v>
      </c>
      <c r="W15" s="3">
        <f>VLOOKUP(ABS(V15-W12),Note!$E$1:$F$25,2,FALSE)</f>
        <v>0</v>
      </c>
      <c r="X15" s="3">
        <f>VLOOKUP(ABS(V15-X12),Note!$E$1:$F$25,2,FALSE)</f>
        <v>0</v>
      </c>
      <c r="Y15" s="3">
        <f>VLOOKUP(ABS(V15-Y12),Note!$E$1:$F$25,2,FALSE)</f>
        <v>0</v>
      </c>
      <c r="Z15">
        <f t="shared" si="16"/>
        <v>8</v>
      </c>
      <c r="AA15" s="3">
        <f>VLOOKUP(ABS(Z15-AA12),Note!$E$1:$F$25,2,FALSE)</f>
        <v>0</v>
      </c>
      <c r="AB15" s="3">
        <f>VLOOKUP(ABS(Z15-AB12),Note!$E$1:$F$25,2,FALSE)</f>
        <v>1</v>
      </c>
      <c r="AC15" s="3">
        <f>VLOOKUP(ABS(Z15-AC12),Note!$E$1:$F$25,2,FALSE)</f>
        <v>0</v>
      </c>
      <c r="AD15">
        <f t="shared" si="17"/>
        <v>8</v>
      </c>
      <c r="AE15" s="3">
        <f>VLOOKUP(ABS(AD15-AE12),Note!$E$1:$F$25,2,FALSE)</f>
        <v>1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8</v>
      </c>
      <c r="AI15" s="3">
        <f>VLOOKUP(ABS(AH15-AI12),Note!$E$1:$F$25,2,FALSE)</f>
        <v>0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8</v>
      </c>
      <c r="AM15" s="3">
        <f>VLOOKUP(ABS(AL15-AM12),Note!$E$1:$F$25,2,FALSE)</f>
        <v>1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8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0</v>
      </c>
      <c r="AT15">
        <f t="shared" si="21"/>
        <v>8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0</v>
      </c>
    </row>
    <row r="16" spans="1:49">
      <c r="A16" t="str">
        <f>VLOOKUP(まとめ3!$A$1&amp;"aug7",Chords!$A$2:$D$188,4,FALSE)</f>
        <v>B♭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VLOOKUP(まとめ3!$A$1&amp;"_9",Tension!$A$2:$C$133,2,FALSE)</f>
        <v>D</v>
      </c>
      <c r="B17">
        <f>VLOOKUP(A17,Note!$A$1:$B$26,2,FALSE)</f>
        <v>2</v>
      </c>
      <c r="C17" s="3">
        <f>VLOOKUP(ABS(B17-C12),Note!$E$1:$F$25,2,FALSE)</f>
        <v>0</v>
      </c>
      <c r="D17" s="3">
        <f>VLOOKUP(ABS(B17-D12),Note!$E$1:$F$25,2,FALSE)</f>
        <v>1</v>
      </c>
      <c r="E17" s="3">
        <f>VLOOKUP(ABS(B17-E12),Note!$E$1:$F$25,2,FALSE)</f>
        <v>0</v>
      </c>
      <c r="F17">
        <f t="shared" si="11"/>
        <v>2</v>
      </c>
      <c r="G17" s="3">
        <f>VLOOKUP(ABS(F17-G12),Note!$E$1:$F$25,2,FALSE)</f>
        <v>1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2</v>
      </c>
      <c r="K17" s="3">
        <f>VLOOKUP(ABS(J17-K12),Note!$E$1:$F$25,2,FALSE)</f>
        <v>0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2</v>
      </c>
      <c r="O17" s="3">
        <f>VLOOKUP(ABS(N17-O12),Note!$E$1:$F$25,2,FALSE)</f>
        <v>1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2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2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0</v>
      </c>
      <c r="Z17">
        <f t="shared" si="16"/>
        <v>2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1</v>
      </c>
      <c r="AD17">
        <f t="shared" si="17"/>
        <v>2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0</v>
      </c>
      <c r="AH17">
        <f t="shared" si="18"/>
        <v>2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1</v>
      </c>
      <c r="AL17">
        <f t="shared" si="19"/>
        <v>2</v>
      </c>
      <c r="AM17" s="3">
        <f>VLOOKUP(ABS(AL17-AM12),Note!$E$1:$F$25,2,FALSE)</f>
        <v>0</v>
      </c>
      <c r="AN17" s="3">
        <f>VLOOKUP(ABS(AL17-AN12),Note!$E$1:$F$25,2,FALSE)</f>
        <v>0</v>
      </c>
      <c r="AO17" s="3">
        <f>VLOOKUP(ABS(AL17-AO12),Note!$E$1:$F$25,2,FALSE)</f>
        <v>0</v>
      </c>
      <c r="AP17">
        <f t="shared" si="20"/>
        <v>2</v>
      </c>
      <c r="AQ17" s="3">
        <f>VLOOKUP(ABS(AP17-AQ12),Note!$E$1:$F$25,2,FALSE)</f>
        <v>0</v>
      </c>
      <c r="AR17" s="3">
        <f>VLOOKUP(ABS(AP17-AR12),Note!$E$1:$F$25,2,FALSE)</f>
        <v>1</v>
      </c>
      <c r="AS17" s="3">
        <f>VLOOKUP(ABS(AP17-AS12),Note!$E$1:$F$25,2,FALSE)</f>
        <v>0</v>
      </c>
      <c r="AT17">
        <f t="shared" si="21"/>
        <v>2</v>
      </c>
      <c r="AU17" s="3">
        <f>VLOOKUP(ABS(AT17-AU12),Note!$E$1:$F$25,2,FALSE)</f>
        <v>0</v>
      </c>
      <c r="AV17" s="3">
        <f>VLOOKUP(ABS(AT17-AV12),Note!$E$1:$F$25,2,FALSE)</f>
        <v>0</v>
      </c>
      <c r="AW17" s="3">
        <f>VLOOKUP(ABS(AT17-AW12),Note!$E$1:$F$25,2,FALSE)</f>
        <v>0</v>
      </c>
    </row>
    <row r="18" spans="4:48">
      <c r="D18">
        <f>SUM(C13:C17,D13:D17,E13:E17)</f>
        <v>3</v>
      </c>
      <c r="H18">
        <f>SUM(G13:G17,H13:H17,I13:I17)</f>
        <v>2</v>
      </c>
      <c r="L18">
        <f>SUM(K13:K17,L13:L17,M13:M17)</f>
        <v>3</v>
      </c>
      <c r="P18">
        <f>SUM(O13:O17,P13:P17,Q13:Q17)</f>
        <v>2</v>
      </c>
      <c r="T18">
        <f>SUM(S13:S17,T13:T17,U13:U17)</f>
        <v>3</v>
      </c>
      <c r="X18">
        <f>SUM(W13:W17,X13:X17,Y13:Y17)</f>
        <v>1</v>
      </c>
      <c r="AB18">
        <f>SUM(AA13:AA17,AB13:AB17,AC13:AC17)</f>
        <v>4</v>
      </c>
      <c r="AF18">
        <f>SUM(AE13:AE17,AF13:AF17,AG13:AG17)</f>
        <v>1</v>
      </c>
      <c r="AJ18">
        <f>SUM(AI13:AI17,AJ13:AJ17,AK13:AK17)</f>
        <v>4</v>
      </c>
      <c r="AN18">
        <f>SUM(AM13:AM17,AN13:AN17,AO13:AO17)</f>
        <v>2</v>
      </c>
      <c r="AR18">
        <f>SUM(AQ13:AQ17,AR13:AR17,AS13:AS17)</f>
        <v>3</v>
      </c>
      <c r="AV18">
        <f>SUM(AU13:AU17,AV13:AV17,AW13:AW17)</f>
        <v>2</v>
      </c>
    </row>
    <row r="19" spans="1:49">
      <c r="A19" s="1" t="str">
        <f>D27&amp;H27&amp;L27&amp;P27&amp;T27&amp;X27&amp;AB27&amp;AF27&amp;AJ27&amp;AN27&amp;AR27&amp;AV27</f>
        <v>231413232423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473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tr">
        <f>まとめ3!$A$1</f>
        <v>C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tr">
        <f>VLOOKUP(まとめ3!$A$1&amp;"aug7",Chords!$A$2:$D$188,2,FALSE)</f>
        <v>E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tr">
        <f>VLOOKUP(まとめ3!$A$1&amp;"aug7",Chords!$A$2:$D$188,3,FALSE)</f>
        <v>G#</v>
      </c>
      <c r="B24">
        <f>VLOOKUP(A24,Note!$A$1:$B$26,2,FALSE)</f>
        <v>8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>
        <f t="shared" si="22"/>
        <v>8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1</v>
      </c>
      <c r="J24">
        <f t="shared" si="23"/>
        <v>8</v>
      </c>
      <c r="K24" s="3">
        <f>VLOOKUP(ABS(J24-K21),Note!$E$1:$F$25,2,FALSE)</f>
        <v>0</v>
      </c>
      <c r="L24" s="3">
        <f>VLOOKUP(ABS(J24-L21),Note!$E$1:$F$25,2,FALSE)</f>
        <v>0</v>
      </c>
      <c r="M24" s="3">
        <f>VLOOKUP(ABS(J24-M21),Note!$E$1:$F$25,2,FALSE)</f>
        <v>0</v>
      </c>
      <c r="N24">
        <f t="shared" si="24"/>
        <v>8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1</v>
      </c>
      <c r="R24">
        <f t="shared" si="25"/>
        <v>8</v>
      </c>
      <c r="S24" s="3">
        <f>VLOOKUP(ABS(R24-S21),Note!$E$1:$F$25,2,FALSE)</f>
        <v>0</v>
      </c>
      <c r="T24" s="3">
        <f>VLOOKUP(ABS(R24-T21),Note!$E$1:$F$25,2,FALSE)</f>
        <v>1</v>
      </c>
      <c r="U24" s="3">
        <f>VLOOKUP(ABS(R24-U21),Note!$E$1:$F$25,2,FALSE)</f>
        <v>0</v>
      </c>
      <c r="V24">
        <f t="shared" si="26"/>
        <v>8</v>
      </c>
      <c r="W24" s="3">
        <f>VLOOKUP(ABS(V24-W21),Note!$E$1:$F$25,2,FALSE)</f>
        <v>0</v>
      </c>
      <c r="X24" s="3">
        <f>VLOOKUP(ABS(V24-X21),Note!$E$1:$F$25,2,FALSE)</f>
        <v>0</v>
      </c>
      <c r="Y24" s="3">
        <f>VLOOKUP(ABS(V24-Y21),Note!$E$1:$F$25,2,FALSE)</f>
        <v>0</v>
      </c>
      <c r="Z24">
        <f t="shared" si="27"/>
        <v>8</v>
      </c>
      <c r="AA24" s="3">
        <f>VLOOKUP(ABS(Z24-AA21),Note!$E$1:$F$25,2,FALSE)</f>
        <v>0</v>
      </c>
      <c r="AB24" s="3">
        <f>VLOOKUP(ABS(Z24-AB21),Note!$E$1:$F$25,2,FALSE)</f>
        <v>1</v>
      </c>
      <c r="AC24" s="3">
        <f>VLOOKUP(ABS(Z24-AC21),Note!$E$1:$F$25,2,FALSE)</f>
        <v>0</v>
      </c>
      <c r="AD24">
        <f t="shared" si="28"/>
        <v>8</v>
      </c>
      <c r="AE24" s="3">
        <f>VLOOKUP(ABS(AD24-AE21),Note!$E$1:$F$25,2,FALSE)</f>
        <v>1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8</v>
      </c>
      <c r="AI24" s="3">
        <f>VLOOKUP(ABS(AH24-AI21),Note!$E$1:$F$25,2,FALSE)</f>
        <v>0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8</v>
      </c>
      <c r="AM24" s="3">
        <f>VLOOKUP(ABS(AL24-AM21),Note!$E$1:$F$25,2,FALSE)</f>
        <v>1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8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8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0</v>
      </c>
    </row>
    <row r="25" spans="1:49">
      <c r="A25" t="str">
        <f>VLOOKUP(まとめ3!$A$1&amp;"aug7",Chords!$A$2:$D$188,4,FALSE)</f>
        <v>B♭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VLOOKUP(まとめ3!$A$1&amp;"_9",Tension!$A$2:$C$133,2,FALSE)</f>
        <v>D</v>
      </c>
      <c r="B26">
        <f>VLOOKUP(A26,Note!$A$1:$B$26,2,FALSE)</f>
        <v>2</v>
      </c>
      <c r="C26" s="3">
        <f>VLOOKUP(ABS(B26-C21),Note!$E$1:$F$25,2,FALSE)</f>
        <v>0</v>
      </c>
      <c r="D26" s="3">
        <f>VLOOKUP(ABS(B26-D21),Note!$E$1:$F$25,2,FALSE)</f>
        <v>1</v>
      </c>
      <c r="E26" s="3">
        <f>VLOOKUP(ABS(B26-E21),Note!$E$1:$F$25,2,FALSE)</f>
        <v>0</v>
      </c>
      <c r="F26">
        <f t="shared" si="22"/>
        <v>2</v>
      </c>
      <c r="G26" s="3">
        <f>VLOOKUP(ABS(F26-G21),Note!$E$1:$F$25,2,FALSE)</f>
        <v>1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2</v>
      </c>
      <c r="K26" s="3">
        <f>VLOOKUP(ABS(J26-K21),Note!$E$1:$F$25,2,FALSE)</f>
        <v>0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2</v>
      </c>
      <c r="O26" s="3">
        <f>VLOOKUP(ABS(N26-O21),Note!$E$1:$F$25,2,FALSE)</f>
        <v>1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2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2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2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0</v>
      </c>
      <c r="AD26">
        <f t="shared" si="28"/>
        <v>2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1</v>
      </c>
      <c r="AH26">
        <f t="shared" si="29"/>
        <v>2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0</v>
      </c>
      <c r="AL26">
        <f t="shared" si="30"/>
        <v>2</v>
      </c>
      <c r="AM26" s="3">
        <f>VLOOKUP(ABS(AL26-AM21),Note!$E$1:$F$25,2,FALSE)</f>
        <v>0</v>
      </c>
      <c r="AN26" s="3">
        <f>VLOOKUP(ABS(AL26-AN21),Note!$E$1:$F$25,2,FALSE)</f>
        <v>0</v>
      </c>
      <c r="AO26" s="3">
        <f>VLOOKUP(ABS(AL26-AO21),Note!$E$1:$F$25,2,FALSE)</f>
        <v>1</v>
      </c>
      <c r="AP26">
        <f t="shared" si="31"/>
        <v>2</v>
      </c>
      <c r="AQ26" s="3">
        <f>VLOOKUP(ABS(AP26-AQ21),Note!$E$1:$F$25,2,FALSE)</f>
        <v>0</v>
      </c>
      <c r="AR26" s="3">
        <f>VLOOKUP(ABS(AP26-AR21),Note!$E$1:$F$25,2,FALSE)</f>
        <v>1</v>
      </c>
      <c r="AS26" s="3">
        <f>VLOOKUP(ABS(AP26-AS21),Note!$E$1:$F$25,2,FALSE)</f>
        <v>0</v>
      </c>
      <c r="AT26">
        <f t="shared" si="32"/>
        <v>2</v>
      </c>
      <c r="AU26" s="3">
        <f>VLOOKUP(ABS(AT26-AU21),Note!$E$1:$F$25,2,FALSE)</f>
        <v>0</v>
      </c>
      <c r="AV26" s="3">
        <f>VLOOKUP(ABS(AT26-AV21),Note!$E$1:$F$25,2,FALSE)</f>
        <v>0</v>
      </c>
      <c r="AW26" s="3">
        <f>VLOOKUP(ABS(AT26-AW21),Note!$E$1:$F$25,2,FALSE)</f>
        <v>0</v>
      </c>
    </row>
    <row r="27" spans="4:48">
      <c r="D27">
        <f>SUM(C22:C26,D22:D26,E22:E26)</f>
        <v>2</v>
      </c>
      <c r="H27">
        <f>SUM(G22:G26,H22:H26,I22:I26)</f>
        <v>3</v>
      </c>
      <c r="L27">
        <f>SUM(K22:K26,L22:L26,M22:M26)</f>
        <v>1</v>
      </c>
      <c r="P27">
        <f>SUM(O22:O26,P22:P26,Q22:Q26)</f>
        <v>4</v>
      </c>
      <c r="T27">
        <f>SUM(S22:S26,T22:T26,U22:U26)</f>
        <v>1</v>
      </c>
      <c r="X27">
        <f>SUM(W22:W26,X22:X26,Y22:Y26)</f>
        <v>3</v>
      </c>
      <c r="AB27">
        <f>SUM(AA22:AA26,AB22:AB26,AC22:AC26)</f>
        <v>2</v>
      </c>
      <c r="AF27">
        <f>SUM(AE22:AE26,AF22:AF26,AG22:AG26)</f>
        <v>3</v>
      </c>
      <c r="AJ27">
        <f>SUM(AI22:AI26,AJ22:AJ26,AK22:AK26)</f>
        <v>2</v>
      </c>
      <c r="AN27">
        <f>SUM(AM22:AM26,AN22:AN26,AO22:AO26)</f>
        <v>4</v>
      </c>
      <c r="AR27">
        <f>SUM(AQ22:AQ26,AR22:AR26,AS22:AS26)</f>
        <v>2</v>
      </c>
      <c r="AV27">
        <f>SUM(AU22:AU26,AV22:AV26,AW22:AW26)</f>
        <v>3</v>
      </c>
    </row>
    <row r="28" spans="1:49">
      <c r="A28" s="1" t="str">
        <f>D36&amp;H36&amp;L36&amp;P36&amp;T36&amp;X36&amp;AB36&amp;AF36&amp;AJ36&amp;AN36&amp;AR36&amp;AV36</f>
        <v>0505／／／／／／／／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474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VLOOKUP(まとめ3!$A$1&amp;"aug7",Chords!$A$2:$D$188,2,FALSE)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VLOOKUP(まとめ3!$A$1&amp;"aug7",Chords!$A$2:$D$188,3,FALSE)</f>
        <v>G#</v>
      </c>
      <c r="B33">
        <f>VLOOKUP(A33,Note!$A$1:$B$26,2,FALSE)</f>
        <v>8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>
        <f t="shared" si="33"/>
        <v>8</v>
      </c>
      <c r="G33" s="3">
        <f>VLOOKUP(ABS(F33-G30),Note!$E$1:$F$25,2,FALSE)</f>
        <v>0</v>
      </c>
      <c r="H33" s="3">
        <f>VLOOKUP(ABS(F33-H30),Note!$E$1:$F$25,2,FALSE)</f>
        <v>0</v>
      </c>
      <c r="I33" s="3">
        <f>VLOOKUP(ABS(F33-I30),Note!$E$1:$F$25,2,FALSE)</f>
        <v>1</v>
      </c>
      <c r="J33">
        <f t="shared" si="34"/>
        <v>8</v>
      </c>
      <c r="K33" s="3">
        <f>VLOOKUP(ABS(J33-K30),Note!$E$1:$F$25,2,FALSE)</f>
        <v>0</v>
      </c>
      <c r="L33" s="3">
        <f>VLOOKUP(ABS(J33-L30),Note!$E$1:$F$25,2,FALSE)</f>
        <v>0</v>
      </c>
      <c r="M33" s="3">
        <f>VLOOKUP(ABS(J33-M30),Note!$E$1:$F$25,2,FALSE)</f>
        <v>0</v>
      </c>
      <c r="N33">
        <f t="shared" si="35"/>
        <v>8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VLOOKUP(まとめ3!$A$1&amp;"aug7",Chords!$A$2:$D$188,4,FALSE)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VLOOKUP(まとめ3!$A$1&amp;"_9",Tension!$A$2:$C$133,2,FALSE)</f>
        <v>D</v>
      </c>
      <c r="B35">
        <f>VLOOKUP(A35,Note!$A$1:$B$26,2,FALSE)</f>
        <v>2</v>
      </c>
      <c r="C35" s="3">
        <f>VLOOKUP(ABS(B35-C30),Note!$E$1:$F$25,2,FALSE)</f>
        <v>0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2</v>
      </c>
      <c r="G35" s="3">
        <f>VLOOKUP(ABS(F35-G30),Note!$E$1:$F$25,2,FALSE)</f>
        <v>1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2</v>
      </c>
      <c r="K35" s="3">
        <f>VLOOKUP(ABS(J35-K30),Note!$E$1:$F$25,2,FALSE)</f>
        <v>0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2</v>
      </c>
      <c r="O35" s="3">
        <f>VLOOKUP(ABS(N35-O30),Note!$E$1:$F$25,2,FALSE)</f>
        <v>1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0</v>
      </c>
      <c r="H36">
        <f>SUM(G31:G35,H31:H35,I31:I35)</f>
        <v>5</v>
      </c>
      <c r="L36">
        <f>SUM(K31:K35,L31:L35,M31:M35)</f>
        <v>0</v>
      </c>
      <c r="P36">
        <f>SUM(O31:O35,P31:P35,Q31:Q35)</f>
        <v>5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  <row r="37" spans="19:51"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1:51"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3" spans="2:20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2:50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</row>
    <row r="45" spans="2:50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</row>
    <row r="46" spans="21:50"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</row>
    <row r="47" spans="21:50"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</row>
    <row r="48" spans="2:50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</row>
    <row r="49" spans="2:20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2:20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2:20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2:20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</sheetData>
  <pageMargins left="0.699305555555556" right="0.699305555555556" top="0.75" bottom="0.75" header="0.3" footer="0.3"/>
  <pageSetup paperSize="9" orientation="portrait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Y53"/>
  <sheetViews>
    <sheetView zoomScale="85" zoomScaleNormal="85" workbookViewId="0">
      <selection activeCell="AI36" sqref="AI36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D9&amp;H9&amp;L9&amp;P9&amp;T9&amp;X9&amp;AB9&amp;AF9&amp;AJ9&amp;AN9&amp;AR9&amp;AV9</f>
        <v>223224142323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475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">
        <v>0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8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8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8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8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8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8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8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8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8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8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8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">
        <v>5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">
        <v>49</v>
      </c>
      <c r="B6">
        <f>VLOOKUP(A6,Note!$A$1:$B$26,2,FALSE)</f>
        <v>8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1</v>
      </c>
      <c r="F6">
        <f t="shared" si="0"/>
        <v>8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0</v>
      </c>
      <c r="J6">
        <f t="shared" si="1"/>
        <v>8</v>
      </c>
      <c r="K6" s="3">
        <f>VLOOKUP(ABS(J6-K3),Note!$E$1:$F$25,2,FALSE)</f>
        <v>0</v>
      </c>
      <c r="L6" s="3">
        <f>VLOOKUP(ABS(J6-L3),Note!$E$1:$F$25,2,FALSE)</f>
        <v>0</v>
      </c>
      <c r="M6" s="3">
        <f>VLOOKUP(ABS(J6-M3),Note!$E$1:$F$25,2,FALSE)</f>
        <v>1</v>
      </c>
      <c r="N6">
        <f t="shared" si="2"/>
        <v>8</v>
      </c>
      <c r="O6" s="3">
        <f>VLOOKUP(ABS(N6-O3),Note!$E$1:$F$25,2,FALSE)</f>
        <v>0</v>
      </c>
      <c r="P6" s="3">
        <f>VLOOKUP(ABS(N6-P3),Note!$E$1:$F$25,2,FALSE)</f>
        <v>1</v>
      </c>
      <c r="Q6" s="3">
        <f>VLOOKUP(ABS(N6-Q3),Note!$E$1:$F$25,2,FALSE)</f>
        <v>0</v>
      </c>
      <c r="R6">
        <f t="shared" si="3"/>
        <v>8</v>
      </c>
      <c r="S6" s="3">
        <f>VLOOKUP(ABS(R6-S3),Note!$E$1:$F$25,2,FALSE)</f>
        <v>0</v>
      </c>
      <c r="T6" s="3">
        <f>VLOOKUP(ABS(R6-T3),Note!$E$1:$F$25,2,FALSE)</f>
        <v>0</v>
      </c>
      <c r="U6" s="3">
        <f>VLOOKUP(ABS(R6-U3),Note!$E$1:$F$25,2,FALSE)</f>
        <v>0</v>
      </c>
      <c r="V6">
        <f t="shared" si="4"/>
        <v>8</v>
      </c>
      <c r="W6" s="3">
        <f>VLOOKUP(ABS(V6-W3),Note!$E$1:$F$25,2,FALSE)</f>
        <v>0</v>
      </c>
      <c r="X6" s="3">
        <f>VLOOKUP(ABS(V6-X3),Note!$E$1:$F$25,2,FALSE)</f>
        <v>1</v>
      </c>
      <c r="Y6" s="3">
        <f>VLOOKUP(ABS(V6-Y3),Note!$E$1:$F$25,2,FALSE)</f>
        <v>0</v>
      </c>
      <c r="Z6">
        <f t="shared" si="5"/>
        <v>8</v>
      </c>
      <c r="AA6" s="3">
        <f>VLOOKUP(ABS(Z6-AA3),Note!$E$1:$F$25,2,FALSE)</f>
        <v>0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8</v>
      </c>
      <c r="AE6" s="3">
        <f>VLOOKUP(ABS(AD6-AE3),Note!$E$1:$F$25,2,FALSE)</f>
        <v>1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8</v>
      </c>
      <c r="AI6" s="3">
        <f>VLOOKUP(ABS(AH6-AI3),Note!$E$1:$F$25,2,FALSE)</f>
        <v>0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8</v>
      </c>
      <c r="AM6" s="3">
        <f>VLOOKUP(ABS(AL6-AM3),Note!$E$1:$F$25,2,FALSE)</f>
        <v>1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8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8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0</v>
      </c>
    </row>
    <row r="7" spans="1:49">
      <c r="A7" t="s">
        <v>11</v>
      </c>
      <c r="B7">
        <f>VLOOKUP(A7,Note!$A$1:$B$26,2,FALSE)</f>
        <v>10</v>
      </c>
      <c r="C7" s="3">
        <f>VLOOKUP(ABS(B7-C3),Note!$E$1:$F$25,2,FALSE)</f>
        <v>0</v>
      </c>
      <c r="D7" s="3">
        <f>VLOOKUP(ABS(B7-D3),Note!$E$1:$F$25,2,FALSE)</f>
        <v>0</v>
      </c>
      <c r="E7" s="3">
        <f>VLOOKUP(ABS(B7-E3),Note!$E$1:$F$25,2,FALSE)</f>
        <v>0</v>
      </c>
      <c r="F7">
        <f t="shared" si="0"/>
        <v>10</v>
      </c>
      <c r="G7" s="3">
        <f>VLOOKUP(ABS(F7-G3),Note!$E$1:$F$25,2,FALSE)</f>
        <v>0</v>
      </c>
      <c r="H7" s="3">
        <f>VLOOKUP(ABS(F7-H3),Note!$E$1:$F$25,2,FALSE)</f>
        <v>0</v>
      </c>
      <c r="I7" s="3">
        <f>VLOOKUP(ABS(F7-I3),Note!$E$1:$F$25,2,FALSE)</f>
        <v>0</v>
      </c>
      <c r="J7">
        <f t="shared" si="1"/>
        <v>10</v>
      </c>
      <c r="K7" s="3">
        <f>VLOOKUP(ABS(J7-K3),Note!$E$1:$F$25,2,FALSE)</f>
        <v>0</v>
      </c>
      <c r="L7" s="3">
        <f>VLOOKUP(ABS(J7-L3),Note!$E$1:$F$25,2,FALSE)</f>
        <v>0</v>
      </c>
      <c r="M7" s="3">
        <f>VLOOKUP(ABS(J7-M3),Note!$E$1:$F$25,2,FALSE)</f>
        <v>1</v>
      </c>
      <c r="N7">
        <f t="shared" si="2"/>
        <v>10</v>
      </c>
      <c r="O7" s="3">
        <f>VLOOKUP(ABS(N7-O3),Note!$E$1:$F$25,2,FALSE)</f>
        <v>0</v>
      </c>
      <c r="P7" s="3">
        <f>VLOOKUP(ABS(N7-P3),Note!$E$1:$F$25,2,FALSE)</f>
        <v>0</v>
      </c>
      <c r="Q7" s="3">
        <f>VLOOKUP(ABS(N7-Q3),Note!$E$1:$F$25,2,FALSE)</f>
        <v>0</v>
      </c>
      <c r="R7">
        <f t="shared" si="3"/>
        <v>10</v>
      </c>
      <c r="S7" s="3">
        <f>VLOOKUP(ABS(R7-S3),Note!$E$1:$F$25,2,FALSE)</f>
        <v>0</v>
      </c>
      <c r="T7" s="3">
        <f>VLOOKUP(ABS(R7-T3),Note!$E$1:$F$25,2,FALSE)</f>
        <v>0</v>
      </c>
      <c r="U7" s="3">
        <f>VLOOKUP(ABS(R7-U3),Note!$E$1:$F$25,2,FALSE)</f>
        <v>1</v>
      </c>
      <c r="V7">
        <f t="shared" si="4"/>
        <v>10</v>
      </c>
      <c r="W7" s="3">
        <f>VLOOKUP(ABS(V7-W3),Note!$E$1:$F$25,2,FALSE)</f>
        <v>0</v>
      </c>
      <c r="X7" s="3">
        <f>VLOOKUP(ABS(V7-X3),Note!$E$1:$F$25,2,FALSE)</f>
        <v>1</v>
      </c>
      <c r="Y7" s="3">
        <f>VLOOKUP(ABS(V7-Y3),Note!$E$1:$F$25,2,FALSE)</f>
        <v>0</v>
      </c>
      <c r="Z7">
        <f t="shared" si="5"/>
        <v>10</v>
      </c>
      <c r="AA7" s="3">
        <f>VLOOKUP(ABS(Z7-AA3),Note!$E$1:$F$25,2,FALSE)</f>
        <v>0</v>
      </c>
      <c r="AB7" s="3">
        <f>VLOOKUP(ABS(Z7-AB3),Note!$E$1:$F$25,2,FALSE)</f>
        <v>0</v>
      </c>
      <c r="AC7" s="3">
        <f>VLOOKUP(ABS(Z7-AC3),Note!$E$1:$F$25,2,FALSE)</f>
        <v>0</v>
      </c>
      <c r="AD7">
        <f t="shared" si="6"/>
        <v>10</v>
      </c>
      <c r="AE7" s="3">
        <f>VLOOKUP(ABS(AD7-AE3),Note!$E$1:$F$25,2,FALSE)</f>
        <v>0</v>
      </c>
      <c r="AF7" s="3">
        <f>VLOOKUP(ABS(AD7-AF3),Note!$E$1:$F$25,2,FALSE)</f>
        <v>1</v>
      </c>
      <c r="AG7" s="3">
        <f>VLOOKUP(ABS(AD7-AG3),Note!$E$1:$F$25,2,FALSE)</f>
        <v>0</v>
      </c>
      <c r="AH7">
        <f t="shared" si="7"/>
        <v>10</v>
      </c>
      <c r="AI7" s="3">
        <f>VLOOKUP(ABS(AH7-AI3),Note!$E$1:$F$25,2,FALSE)</f>
        <v>0</v>
      </c>
      <c r="AJ7" s="3">
        <f>VLOOKUP(ABS(AH7-AJ3),Note!$E$1:$F$25,2,FALSE)</f>
        <v>0</v>
      </c>
      <c r="AK7" s="3">
        <f>VLOOKUP(ABS(AH7-AK3),Note!$E$1:$F$25,2,FALSE)</f>
        <v>0</v>
      </c>
      <c r="AL7">
        <f t="shared" si="8"/>
        <v>10</v>
      </c>
      <c r="AM7" s="3">
        <f>VLOOKUP(ABS(AL7-AM3),Note!$E$1:$F$25,2,FALSE)</f>
        <v>1</v>
      </c>
      <c r="AN7" s="3">
        <f>VLOOKUP(ABS(AL7-AN3),Note!$E$1:$F$25,2,FALSE)</f>
        <v>0</v>
      </c>
      <c r="AO7" s="3">
        <f>VLOOKUP(ABS(AL7-AO3),Note!$E$1:$F$25,2,FALSE)</f>
        <v>0</v>
      </c>
      <c r="AP7">
        <f t="shared" si="9"/>
        <v>10</v>
      </c>
      <c r="AQ7" s="3">
        <f>VLOOKUP(ABS(AP7-AQ3),Note!$E$1:$F$25,2,FALSE)</f>
        <v>0</v>
      </c>
      <c r="AR7" s="3">
        <f>VLOOKUP(ABS(AP7-AR3),Note!$E$1:$F$25,2,FALSE)</f>
        <v>0</v>
      </c>
      <c r="AS7" s="3">
        <f>VLOOKUP(ABS(AP7-AS3),Note!$E$1:$F$25,2,FALSE)</f>
        <v>0</v>
      </c>
      <c r="AT7">
        <f t="shared" si="10"/>
        <v>10</v>
      </c>
      <c r="AU7" s="3">
        <f>VLOOKUP(ABS(AT7-AU3),Note!$E$1:$F$25,2,FALSE)</f>
        <v>1</v>
      </c>
      <c r="AV7" s="3">
        <f>VLOOKUP(ABS(AT7-AV3),Note!$E$1:$F$25,2,FALSE)</f>
        <v>0</v>
      </c>
      <c r="AW7" s="3">
        <f>VLOOKUP(ABS(AT7-AW3),Note!$E$1:$F$25,2,FALSE)</f>
        <v>0</v>
      </c>
    </row>
    <row r="8" spans="1:49">
      <c r="A8" t="str">
        <f>VLOOKUP(まとめ3!$A$1&amp;"_♭9",Tension!$A$2:$C$133,2,FALSE)</f>
        <v>D♭</v>
      </c>
      <c r="B8">
        <f>VLOOKUP(A8,Note!$A$1:$B$26,2,FALSE)</f>
        <v>1</v>
      </c>
      <c r="C8" s="3">
        <f>VLOOKUP(ABS(B8-C3),Note!$E$1:$F$25,2,FALSE)</f>
        <v>1</v>
      </c>
      <c r="D8" s="3">
        <f>VLOOKUP(ABS(B8-D3),Note!$E$1:$F$25,2,FALSE)</f>
        <v>0</v>
      </c>
      <c r="E8" s="3">
        <f>VLOOKUP(ABS(B8-E3),Note!$E$1:$F$25,2,FALSE)</f>
        <v>0</v>
      </c>
      <c r="F8">
        <f t="shared" si="0"/>
        <v>1</v>
      </c>
      <c r="G8" s="3">
        <f>VLOOKUP(ABS(F8-G3),Note!$E$1:$F$25,2,FALSE)</f>
        <v>0</v>
      </c>
      <c r="H8" s="3">
        <f>VLOOKUP(ABS(F8-H3),Note!$E$1:$F$25,2,FALSE)</f>
        <v>0</v>
      </c>
      <c r="I8" s="3">
        <f>VLOOKUP(ABS(F8-I3),Note!$E$1:$F$25,2,FALSE)</f>
        <v>0</v>
      </c>
      <c r="J8">
        <f t="shared" si="1"/>
        <v>1</v>
      </c>
      <c r="K8" s="3">
        <f>VLOOKUP(ABS(J8-K3),Note!$E$1:$F$25,2,FALSE)</f>
        <v>1</v>
      </c>
      <c r="L8" s="3">
        <f>VLOOKUP(ABS(J8-L3),Note!$E$1:$F$25,2,FALSE)</f>
        <v>0</v>
      </c>
      <c r="M8" s="3">
        <f>VLOOKUP(ABS(J8-M3),Note!$E$1:$F$25,2,FALSE)</f>
        <v>0</v>
      </c>
      <c r="N8">
        <f t="shared" si="2"/>
        <v>1</v>
      </c>
      <c r="O8" s="3">
        <f>VLOOKUP(ABS(N8-O3),Note!$E$1:$F$25,2,FALSE)</f>
        <v>0</v>
      </c>
      <c r="P8" s="3">
        <f>VLOOKUP(ABS(N8-P3),Note!$E$1:$F$25,2,FALSE)</f>
        <v>0</v>
      </c>
      <c r="Q8" s="3">
        <f>VLOOKUP(ABS(N8-Q3),Note!$E$1:$F$25,2,FALSE)</f>
        <v>0</v>
      </c>
      <c r="R8">
        <f t="shared" si="3"/>
        <v>1</v>
      </c>
      <c r="S8" s="3">
        <f>VLOOKUP(ABS(R8-S3),Note!$E$1:$F$25,2,FALSE)</f>
        <v>0</v>
      </c>
      <c r="T8" s="3">
        <f>VLOOKUP(ABS(R8-T3),Note!$E$1:$F$25,2,FALSE)</f>
        <v>0</v>
      </c>
      <c r="U8" s="3">
        <f>VLOOKUP(ABS(R8-U3),Note!$E$1:$F$25,2,FALSE)</f>
        <v>0</v>
      </c>
      <c r="V8">
        <f t="shared" si="4"/>
        <v>1</v>
      </c>
      <c r="W8" s="3">
        <f>VLOOKUP(ABS(V8-W3),Note!$E$1:$F$25,2,FALSE)</f>
        <v>0</v>
      </c>
      <c r="X8" s="3">
        <f>VLOOKUP(ABS(V8-X3),Note!$E$1:$F$25,2,FALSE)</f>
        <v>0</v>
      </c>
      <c r="Y8" s="3">
        <f>VLOOKUP(ABS(V8-Y3),Note!$E$1:$F$25,2,FALSE)</f>
        <v>1</v>
      </c>
      <c r="Z8">
        <f t="shared" si="5"/>
        <v>1</v>
      </c>
      <c r="AA8" s="3">
        <f>VLOOKUP(ABS(Z8-AA3),Note!$E$1:$F$25,2,FALSE)</f>
        <v>0</v>
      </c>
      <c r="AB8" s="3">
        <f>VLOOKUP(ABS(Z8-AB3),Note!$E$1:$F$25,2,FALSE)</f>
        <v>0</v>
      </c>
      <c r="AC8" s="3">
        <f>VLOOKUP(ABS(Z8-AC3),Note!$E$1:$F$25,2,FALSE)</f>
        <v>0</v>
      </c>
      <c r="AD8">
        <f t="shared" si="6"/>
        <v>1</v>
      </c>
      <c r="AE8" s="3">
        <f>VLOOKUP(ABS(AD8-AE3),Note!$E$1:$F$25,2,FALSE)</f>
        <v>0</v>
      </c>
      <c r="AF8" s="3">
        <f>VLOOKUP(ABS(AD8-AF3),Note!$E$1:$F$25,2,FALSE)</f>
        <v>0</v>
      </c>
      <c r="AG8" s="3">
        <f>VLOOKUP(ABS(AD8-AG3),Note!$E$1:$F$25,2,FALSE)</f>
        <v>1</v>
      </c>
      <c r="AH8">
        <f t="shared" si="7"/>
        <v>1</v>
      </c>
      <c r="AI8" s="3">
        <f>VLOOKUP(ABS(AH8-AI3),Note!$E$1:$F$25,2,FALSE)</f>
        <v>0</v>
      </c>
      <c r="AJ8" s="3">
        <f>VLOOKUP(ABS(AH8-AJ3),Note!$E$1:$F$25,2,FALSE)</f>
        <v>1</v>
      </c>
      <c r="AK8" s="3">
        <f>VLOOKUP(ABS(AH8-AK3),Note!$E$1:$F$25,2,FALSE)</f>
        <v>0</v>
      </c>
      <c r="AL8">
        <f t="shared" si="8"/>
        <v>1</v>
      </c>
      <c r="AM8" s="3">
        <f>VLOOKUP(ABS(AL8-AM3),Note!$E$1:$F$25,2,FALSE)</f>
        <v>0</v>
      </c>
      <c r="AN8" s="3">
        <f>VLOOKUP(ABS(AL8-AN3),Note!$E$1:$F$25,2,FALSE)</f>
        <v>0</v>
      </c>
      <c r="AO8" s="3">
        <f>VLOOKUP(ABS(AL8-AO3),Note!$E$1:$F$25,2,FALSE)</f>
        <v>0</v>
      </c>
      <c r="AP8">
        <f t="shared" si="9"/>
        <v>1</v>
      </c>
      <c r="AQ8" s="3">
        <f>VLOOKUP(ABS(AP8-AQ3),Note!$E$1:$F$25,2,FALSE)</f>
        <v>0</v>
      </c>
      <c r="AR8" s="3">
        <f>VLOOKUP(ABS(AP8-AR3),Note!$E$1:$F$25,2,FALSE)</f>
        <v>1</v>
      </c>
      <c r="AS8" s="3">
        <f>VLOOKUP(ABS(AP8-AS3),Note!$E$1:$F$25,2,FALSE)</f>
        <v>0</v>
      </c>
      <c r="AT8">
        <f t="shared" si="10"/>
        <v>1</v>
      </c>
      <c r="AU8" s="3">
        <f>VLOOKUP(ABS(AT8-AU3),Note!$E$1:$F$25,2,FALSE)</f>
        <v>0</v>
      </c>
      <c r="AV8" s="3">
        <f>VLOOKUP(ABS(AT8-AV3),Note!$E$1:$F$25,2,FALSE)</f>
        <v>0</v>
      </c>
      <c r="AW8" s="3">
        <f>VLOOKUP(ABS(AT8-AW3),Note!$E$1:$F$25,2,FALSE)</f>
        <v>0</v>
      </c>
    </row>
    <row r="9" spans="4:48">
      <c r="D9">
        <f>SUM(C4:C8,D4:D8,E4:E8)</f>
        <v>2</v>
      </c>
      <c r="H9">
        <f>SUM(G4:G8,H4:H8,I4:I8)</f>
        <v>2</v>
      </c>
      <c r="L9">
        <f>SUM(K4:K8,L4:L8,M4:M8)</f>
        <v>3</v>
      </c>
      <c r="P9">
        <f>SUM(O4:O8,P4:P8,Q4:Q8)</f>
        <v>2</v>
      </c>
      <c r="T9">
        <f>SUM(S4:S8,T4:T8,U4:U8)</f>
        <v>2</v>
      </c>
      <c r="X9">
        <f>SUM(W4:W8,X4:X8,Y4:Y8)</f>
        <v>4</v>
      </c>
      <c r="AB9">
        <f>SUM(AA4:AA8,AB4:AB8,AC4:AC8)</f>
        <v>1</v>
      </c>
      <c r="AF9">
        <f>SUM(AE4:AE8,AF4:AF8,AG4:AG8)</f>
        <v>4</v>
      </c>
      <c r="AJ9">
        <f>SUM(AI4:AI8,AJ4:AJ8,AK4:AK8)</f>
        <v>2</v>
      </c>
      <c r="AN9">
        <f>SUM(AM4:AM8,AN4:AN8,AO4:AO8)</f>
        <v>3</v>
      </c>
      <c r="AR9">
        <f>SUM(AQ4:AQ8,AR4:AR8,AS4:AS8)</f>
        <v>2</v>
      </c>
      <c r="AV9">
        <f>SUM(AU4:AU8,AV4:AV8,AW4:AW8)</f>
        <v>3</v>
      </c>
    </row>
    <row r="10" spans="1:49">
      <c r="A10" s="1" t="str">
        <f>D18&amp;H18&amp;L18&amp;P18&amp;T18&amp;X18&amp;AB18&amp;AF18&amp;AJ18&amp;AN18&amp;AR18&amp;AV18</f>
        <v>314132323323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476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3:49">
      <c r="C11" t="s">
        <v>0</v>
      </c>
      <c r="D11" t="s">
        <v>42</v>
      </c>
      <c r="E11" t="s">
        <v>8</v>
      </c>
      <c r="G11" t="s">
        <v>38</v>
      </c>
      <c r="H11" t="s">
        <v>5</v>
      </c>
      <c r="I11" t="s">
        <v>49</v>
      </c>
      <c r="K11" t="s">
        <v>3</v>
      </c>
      <c r="L11" t="s">
        <v>6</v>
      </c>
      <c r="M11" t="s">
        <v>10</v>
      </c>
      <c r="O11" t="s">
        <v>42</v>
      </c>
      <c r="P11" t="s">
        <v>47</v>
      </c>
      <c r="Q11" t="s">
        <v>11</v>
      </c>
      <c r="S11" t="s">
        <v>5</v>
      </c>
      <c r="T11" t="s">
        <v>8</v>
      </c>
      <c r="U11" t="s">
        <v>12</v>
      </c>
      <c r="W11" t="s">
        <v>6</v>
      </c>
      <c r="X11" t="s">
        <v>50</v>
      </c>
      <c r="Y11" t="s">
        <v>0</v>
      </c>
      <c r="AA11" t="s">
        <v>45</v>
      </c>
      <c r="AB11" t="s">
        <v>10</v>
      </c>
      <c r="AC11" t="s">
        <v>38</v>
      </c>
      <c r="AE11" t="s">
        <v>8</v>
      </c>
      <c r="AF11" t="s">
        <v>11</v>
      </c>
      <c r="AG11" t="s">
        <v>3</v>
      </c>
      <c r="AI11" t="s">
        <v>50</v>
      </c>
      <c r="AJ11" t="s">
        <v>56</v>
      </c>
      <c r="AK11" t="s">
        <v>42</v>
      </c>
      <c r="AM11" t="s">
        <v>10</v>
      </c>
      <c r="AN11" t="s">
        <v>0</v>
      </c>
      <c r="AO11" t="s">
        <v>5</v>
      </c>
      <c r="AQ11" t="s">
        <v>11</v>
      </c>
      <c r="AR11" t="s">
        <v>39</v>
      </c>
      <c r="AS11" t="s">
        <v>6</v>
      </c>
      <c r="AU11" t="s">
        <v>12</v>
      </c>
      <c r="AV11" t="s">
        <v>3</v>
      </c>
      <c r="AW11" t="s">
        <v>45</v>
      </c>
    </row>
    <row r="12" spans="3:49">
      <c r="C12">
        <f>VLOOKUP(C11,Note!$A$1:$B$26,2,FALSE)</f>
        <v>0</v>
      </c>
      <c r="D12">
        <f>VLOOKUP(D11,Note!$A$1:$B$26,2,FALSE)</f>
        <v>3</v>
      </c>
      <c r="E12">
        <f>VLOOKUP(E11,Note!$A$1:$B$26,2,FALSE)</f>
        <v>7</v>
      </c>
      <c r="G12">
        <f>VLOOKUP(G11,Note!$A$1:$B$26,2,FALSE)</f>
        <v>1</v>
      </c>
      <c r="H12">
        <f>VLOOKUP(H11,Note!$A$1:$B$26,2,FALSE)</f>
        <v>4</v>
      </c>
      <c r="I12">
        <f>VLOOKUP(I11,Note!$A$1:$B$26,2,FALSE)</f>
        <v>8</v>
      </c>
      <c r="K12">
        <f>VLOOKUP(K11,Note!$A$1:$B$26,2,FALSE)</f>
        <v>2</v>
      </c>
      <c r="L12">
        <f>VLOOKUP(L11,Note!$A$1:$B$26,2,FALSE)</f>
        <v>5</v>
      </c>
      <c r="M12">
        <f>VLOOKUP(M11,Note!$A$1:$B$26,2,FALSE)</f>
        <v>9</v>
      </c>
      <c r="O12">
        <f>VLOOKUP(O11,Note!$A$1:$B$26,2,FALSE)</f>
        <v>3</v>
      </c>
      <c r="P12">
        <f>VLOOKUP(P11,Note!$A$1:$B$26,2,FALSE)</f>
        <v>6</v>
      </c>
      <c r="Q12">
        <f>VLOOKUP(Q11,Note!$A$1:$B$26,2,FALSE)</f>
        <v>10</v>
      </c>
      <c r="S12">
        <f>VLOOKUP(S11,Note!$A$1:$B$26,2,FALSE)</f>
        <v>4</v>
      </c>
      <c r="T12">
        <f>VLOOKUP(T11,Note!$A$1:$B$26,2,FALSE)</f>
        <v>7</v>
      </c>
      <c r="U12">
        <f>VLOOKUP(U11,Note!$A$1:$B$26,2,FALSE)</f>
        <v>11</v>
      </c>
      <c r="W12">
        <f>VLOOKUP(W11,Note!$A$1:$B$26,2,FALSE)</f>
        <v>5</v>
      </c>
      <c r="X12">
        <f>VLOOKUP(X11,Note!$A$1:$B$26,2,FALSE)</f>
        <v>8</v>
      </c>
      <c r="Y12">
        <f>VLOOKUP(Y11,Note!$A$1:$B$26,2,FALSE)</f>
        <v>0</v>
      </c>
      <c r="AA12">
        <f>VLOOKUP(AA11,Note!$A$1:$B$26,2,FALSE)</f>
        <v>6</v>
      </c>
      <c r="AB12">
        <f>VLOOKUP(AB11,Note!$A$1:$B$26,2,FALSE)</f>
        <v>9</v>
      </c>
      <c r="AC12">
        <f>VLOOKUP(AC11,Note!$A$1:$B$26,2,FALSE)</f>
        <v>1</v>
      </c>
      <c r="AE12">
        <f>VLOOKUP(AE11,Note!$A$1:$B$26,2,FALSE)</f>
        <v>7</v>
      </c>
      <c r="AF12">
        <f>VLOOKUP(AF11,Note!$A$1:$B$26,2,FALSE)</f>
        <v>10</v>
      </c>
      <c r="AG12">
        <f>VLOOKUP(AG11,Note!$A$1:$B$26,2,FALSE)</f>
        <v>2</v>
      </c>
      <c r="AI12">
        <f>VLOOKUP(AI11,Note!$A$1:$B$26,2,FALSE)</f>
        <v>8</v>
      </c>
      <c r="AJ12">
        <f>VLOOKUP(AJ11,Note!$A$1:$B$26,2,FALSE)</f>
        <v>11</v>
      </c>
      <c r="AK12">
        <f>VLOOKUP(AK11,Note!$A$1:$B$26,2,FALSE)</f>
        <v>3</v>
      </c>
      <c r="AM12">
        <f>VLOOKUP(AM11,Note!$A$1:$B$26,2,FALSE)</f>
        <v>9</v>
      </c>
      <c r="AN12">
        <f>VLOOKUP(AN11,Note!$A$1:$B$26,2,FALSE)</f>
        <v>0</v>
      </c>
      <c r="AO12">
        <f>VLOOKUP(AO11,Note!$A$1:$B$26,2,FALSE)</f>
        <v>4</v>
      </c>
      <c r="AQ12">
        <f>VLOOKUP(AQ11,Note!$A$1:$B$26,2,FALSE)</f>
        <v>10</v>
      </c>
      <c r="AR12">
        <f>VLOOKUP(AR11,Note!$A$1:$B$26,2,FALSE)</f>
        <v>1</v>
      </c>
      <c r="AS12">
        <f>VLOOKUP(AS11,Note!$A$1:$B$26,2,FALSE)</f>
        <v>5</v>
      </c>
      <c r="AU12">
        <f>VLOOKUP(AU11,Note!$A$1:$B$26,2,FALSE)</f>
        <v>11</v>
      </c>
      <c r="AV12">
        <f>VLOOKUP(AV11,Note!$A$1:$B$26,2,FALSE)</f>
        <v>2</v>
      </c>
      <c r="AW12">
        <f>VLOOKUP(AW11,Note!$A$1:$B$26,2,FALSE)</f>
        <v>6</v>
      </c>
    </row>
    <row r="13" spans="1:49">
      <c r="A13" t="s">
        <v>0</v>
      </c>
      <c r="B13">
        <f>VLOOKUP(A13,Note!$A$1:$B$26,2,FALSE)</f>
        <v>0</v>
      </c>
      <c r="C13" s="3">
        <f>VLOOKUP(ABS(B13-C12),Note!$E$1:$F$25,2,FALSE)</f>
        <v>0</v>
      </c>
      <c r="D13" s="3">
        <f>VLOOKUP(ABS(B13-D12),Note!$E$1:$F$25,2,FALSE)</f>
        <v>0</v>
      </c>
      <c r="E13" s="3">
        <f>VLOOKUP(ABS(B13-E12),Note!$E$1:$F$25,2,FALSE)</f>
        <v>0</v>
      </c>
      <c r="F13">
        <f t="shared" ref="F13:F17" si="11">B13</f>
        <v>0</v>
      </c>
      <c r="G13" s="3">
        <f>VLOOKUP(ABS(F13-G12),Note!$E$1:$F$25,2,FALSE)</f>
        <v>1</v>
      </c>
      <c r="H13" s="3">
        <f>VLOOKUP(ABS(F13-H12),Note!$E$1:$F$25,2,FALSE)</f>
        <v>0</v>
      </c>
      <c r="I13" s="3">
        <f>VLOOKUP(ABS(F13-I12),Note!$E$1:$F$25,2,FALSE)</f>
        <v>0</v>
      </c>
      <c r="J13">
        <f t="shared" ref="J13:J17" si="12">F13</f>
        <v>0</v>
      </c>
      <c r="K13" s="3">
        <f>VLOOKUP(ABS(J13-K12),Note!$E$1:$F$25,2,FALSE)</f>
        <v>0</v>
      </c>
      <c r="L13" s="3">
        <f>VLOOKUP(ABS(J13-L12),Note!$E$1:$F$25,2,FALSE)</f>
        <v>0</v>
      </c>
      <c r="M13" s="3">
        <f>VLOOKUP(ABS(J13-M12),Note!$E$1:$F$25,2,FALSE)</f>
        <v>0</v>
      </c>
      <c r="N13">
        <f t="shared" ref="N13:N17" si="13">J13</f>
        <v>0</v>
      </c>
      <c r="O13" s="3">
        <f>VLOOKUP(ABS(N13-O12),Note!$E$1:$F$25,2,FALSE)</f>
        <v>0</v>
      </c>
      <c r="P13" s="3">
        <f>VLOOKUP(ABS(N13-P12),Note!$E$1:$F$25,2,FALSE)</f>
        <v>0</v>
      </c>
      <c r="Q13" s="3">
        <f>VLOOKUP(ABS(N13-Q12),Note!$E$1:$F$25,2,FALSE)</f>
        <v>0</v>
      </c>
      <c r="R13">
        <f t="shared" ref="R13:R17" si="14">N13</f>
        <v>0</v>
      </c>
      <c r="S13" s="3">
        <f>VLOOKUP(ABS(R13-S12),Note!$E$1:$F$25,2,FALSE)</f>
        <v>0</v>
      </c>
      <c r="T13" s="3">
        <f>VLOOKUP(ABS(R13-T12),Note!$E$1:$F$25,2,FALSE)</f>
        <v>0</v>
      </c>
      <c r="U13" s="3">
        <f>VLOOKUP(ABS(R13-U12),Note!$E$1:$F$25,2,FALSE)</f>
        <v>1</v>
      </c>
      <c r="V13">
        <f t="shared" ref="V13:V17" si="15">R13</f>
        <v>0</v>
      </c>
      <c r="W13" s="3">
        <f>VLOOKUP(ABS(V13-W12),Note!$E$1:$F$25,2,FALSE)</f>
        <v>0</v>
      </c>
      <c r="X13" s="3">
        <f>VLOOKUP(ABS(V13-X12),Note!$E$1:$F$25,2,FALSE)</f>
        <v>0</v>
      </c>
      <c r="Y13" s="3">
        <f>VLOOKUP(ABS(V13-Y12),Note!$E$1:$F$25,2,FALSE)</f>
        <v>0</v>
      </c>
      <c r="Z13">
        <f t="shared" ref="Z13:Z17" si="16">V13</f>
        <v>0</v>
      </c>
      <c r="AA13" s="3">
        <f>VLOOKUP(ABS(Z13-AA12),Note!$E$1:$F$25,2,FALSE)</f>
        <v>0</v>
      </c>
      <c r="AB13" s="3">
        <f>VLOOKUP(ABS(Z13-AB12),Note!$E$1:$F$25,2,FALSE)</f>
        <v>0</v>
      </c>
      <c r="AC13" s="3">
        <f>VLOOKUP(ABS(Z13-AC12),Note!$E$1:$F$25,2,FALSE)</f>
        <v>1</v>
      </c>
      <c r="AD13">
        <f t="shared" ref="AD13:AD17" si="17">Z13</f>
        <v>0</v>
      </c>
      <c r="AE13" s="3">
        <f>VLOOKUP(ABS(AD13-AE12),Note!$E$1:$F$25,2,FALSE)</f>
        <v>0</v>
      </c>
      <c r="AF13" s="3">
        <f>VLOOKUP(ABS(AD13-AF12),Note!$E$1:$F$25,2,FALSE)</f>
        <v>0</v>
      </c>
      <c r="AG13" s="3">
        <f>VLOOKUP(ABS(AD13-AG12),Note!$E$1:$F$25,2,FALSE)</f>
        <v>0</v>
      </c>
      <c r="AH13">
        <f t="shared" ref="AH13:AH17" si="18">AD13</f>
        <v>0</v>
      </c>
      <c r="AI13" s="3">
        <f>VLOOKUP(ABS(AH13-AI12),Note!$E$1:$F$25,2,FALSE)</f>
        <v>0</v>
      </c>
      <c r="AJ13" s="3">
        <f>VLOOKUP(ABS(AH13-AJ12),Note!$E$1:$F$25,2,FALSE)</f>
        <v>1</v>
      </c>
      <c r="AK13" s="3">
        <f>VLOOKUP(ABS(AH13-AK12),Note!$E$1:$F$25,2,FALSE)</f>
        <v>0</v>
      </c>
      <c r="AL13">
        <f t="shared" ref="AL13:AL17" si="19">AH13</f>
        <v>0</v>
      </c>
      <c r="AM13" s="3">
        <f>VLOOKUP(ABS(AL13-AM12),Note!$E$1:$F$25,2,FALSE)</f>
        <v>0</v>
      </c>
      <c r="AN13" s="3">
        <f>VLOOKUP(ABS(AL13-AN12),Note!$E$1:$F$25,2,FALSE)</f>
        <v>0</v>
      </c>
      <c r="AO13" s="3">
        <f>VLOOKUP(ABS(AL13-AO12),Note!$E$1:$F$25,2,FALSE)</f>
        <v>0</v>
      </c>
      <c r="AP13">
        <f t="shared" ref="AP13:AP17" si="20">AL13</f>
        <v>0</v>
      </c>
      <c r="AQ13" s="3">
        <f>VLOOKUP(ABS(AP13-AQ12),Note!$E$1:$F$25,2,FALSE)</f>
        <v>0</v>
      </c>
      <c r="AR13" s="3">
        <f>VLOOKUP(ABS(AP13-AR12),Note!$E$1:$F$25,2,FALSE)</f>
        <v>1</v>
      </c>
      <c r="AS13" s="3">
        <f>VLOOKUP(ABS(AP13-AS12),Note!$E$1:$F$25,2,FALSE)</f>
        <v>0</v>
      </c>
      <c r="AT13">
        <f t="shared" ref="AT13:AT17" si="21">AP13</f>
        <v>0</v>
      </c>
      <c r="AU13" s="3">
        <f>VLOOKUP(ABS(AT13-AU12),Note!$E$1:$F$25,2,FALSE)</f>
        <v>1</v>
      </c>
      <c r="AV13" s="3">
        <f>VLOOKUP(ABS(AT13-AV12),Note!$E$1:$F$25,2,FALSE)</f>
        <v>0</v>
      </c>
      <c r="AW13" s="3">
        <f>VLOOKUP(ABS(AT13-AW12),Note!$E$1:$F$25,2,FALSE)</f>
        <v>0</v>
      </c>
    </row>
    <row r="14" spans="1:49">
      <c r="A14" t="s">
        <v>5</v>
      </c>
      <c r="B14">
        <f>VLOOKUP(A14,Note!$A$1:$B$26,2,FALSE)</f>
        <v>4</v>
      </c>
      <c r="C14" s="3">
        <f>VLOOKUP(ABS(B14-C12),Note!$E$1:$F$25,2,FALSE)</f>
        <v>0</v>
      </c>
      <c r="D14" s="3">
        <f>VLOOKUP(ABS(B14-D12),Note!$E$1:$F$25,2,FALSE)</f>
        <v>1</v>
      </c>
      <c r="E14" s="3">
        <f>VLOOKUP(ABS(B14-E12),Note!$E$1:$F$25,2,FALSE)</f>
        <v>0</v>
      </c>
      <c r="F14">
        <f t="shared" si="11"/>
        <v>4</v>
      </c>
      <c r="G14" s="3">
        <f>VLOOKUP(ABS(F14-G12),Note!$E$1:$F$25,2,FALSE)</f>
        <v>0</v>
      </c>
      <c r="H14" s="3">
        <f>VLOOKUP(ABS(F14-H12),Note!$E$1:$F$25,2,FALSE)</f>
        <v>0</v>
      </c>
      <c r="I14" s="3">
        <f>VLOOKUP(ABS(F14-I12),Note!$E$1:$F$25,2,FALSE)</f>
        <v>0</v>
      </c>
      <c r="J14">
        <f t="shared" si="12"/>
        <v>4</v>
      </c>
      <c r="K14" s="3">
        <f>VLOOKUP(ABS(J14-K12),Note!$E$1:$F$25,2,FALSE)</f>
        <v>0</v>
      </c>
      <c r="L14" s="3">
        <f>VLOOKUP(ABS(J14-L12),Note!$E$1:$F$25,2,FALSE)</f>
        <v>1</v>
      </c>
      <c r="M14" s="3">
        <f>VLOOKUP(ABS(J14-M12),Note!$E$1:$F$25,2,FALSE)</f>
        <v>0</v>
      </c>
      <c r="N14">
        <f t="shared" si="13"/>
        <v>4</v>
      </c>
      <c r="O14" s="3">
        <f>VLOOKUP(ABS(N14-O12),Note!$E$1:$F$25,2,FALSE)</f>
        <v>1</v>
      </c>
      <c r="P14" s="3">
        <f>VLOOKUP(ABS(N14-P12),Note!$E$1:$F$25,2,FALSE)</f>
        <v>0</v>
      </c>
      <c r="Q14" s="3">
        <f>VLOOKUP(ABS(N14-Q12),Note!$E$1:$F$25,2,FALSE)</f>
        <v>0</v>
      </c>
      <c r="R14">
        <f t="shared" si="14"/>
        <v>4</v>
      </c>
      <c r="S14" s="3">
        <f>VLOOKUP(ABS(R14-S12),Note!$E$1:$F$25,2,FALSE)</f>
        <v>0</v>
      </c>
      <c r="T14" s="3">
        <f>VLOOKUP(ABS(R14-T12),Note!$E$1:$F$25,2,FALSE)</f>
        <v>0</v>
      </c>
      <c r="U14" s="3">
        <f>VLOOKUP(ABS(R14-U12),Note!$E$1:$F$25,2,FALSE)</f>
        <v>0</v>
      </c>
      <c r="V14">
        <f t="shared" si="15"/>
        <v>4</v>
      </c>
      <c r="W14" s="3">
        <f>VLOOKUP(ABS(V14-W12),Note!$E$1:$F$25,2,FALSE)</f>
        <v>1</v>
      </c>
      <c r="X14" s="3">
        <f>VLOOKUP(ABS(V14-X12),Note!$E$1:$F$25,2,FALSE)</f>
        <v>0</v>
      </c>
      <c r="Y14" s="3">
        <f>VLOOKUP(ABS(V14-Y12),Note!$E$1:$F$25,2,FALSE)</f>
        <v>0</v>
      </c>
      <c r="Z14">
        <f t="shared" si="16"/>
        <v>4</v>
      </c>
      <c r="AA14" s="3">
        <f>VLOOKUP(ABS(Z14-AA12),Note!$E$1:$F$25,2,FALSE)</f>
        <v>0</v>
      </c>
      <c r="AB14" s="3">
        <f>VLOOKUP(ABS(Z14-AB12),Note!$E$1:$F$25,2,FALSE)</f>
        <v>0</v>
      </c>
      <c r="AC14" s="3">
        <f>VLOOKUP(ABS(Z14-AC12),Note!$E$1:$F$25,2,FALSE)</f>
        <v>0</v>
      </c>
      <c r="AD14">
        <f t="shared" si="17"/>
        <v>4</v>
      </c>
      <c r="AE14" s="3">
        <f>VLOOKUP(ABS(AD14-AE12),Note!$E$1:$F$25,2,FALSE)</f>
        <v>0</v>
      </c>
      <c r="AF14" s="3">
        <f>VLOOKUP(ABS(AD14-AF12),Note!$E$1:$F$25,2,FALSE)</f>
        <v>0</v>
      </c>
      <c r="AG14" s="3">
        <f>VLOOKUP(ABS(AD14-AG12),Note!$E$1:$F$25,2,FALSE)</f>
        <v>0</v>
      </c>
      <c r="AH14">
        <f t="shared" si="18"/>
        <v>4</v>
      </c>
      <c r="AI14" s="3">
        <f>VLOOKUP(ABS(AH14-AI12),Note!$E$1:$F$25,2,FALSE)</f>
        <v>0</v>
      </c>
      <c r="AJ14" s="3">
        <f>VLOOKUP(ABS(AH14-AJ12),Note!$E$1:$F$25,2,FALSE)</f>
        <v>0</v>
      </c>
      <c r="AK14" s="3">
        <f>VLOOKUP(ABS(AH14-AK12),Note!$E$1:$F$25,2,FALSE)</f>
        <v>1</v>
      </c>
      <c r="AL14">
        <f t="shared" si="19"/>
        <v>4</v>
      </c>
      <c r="AM14" s="3">
        <f>VLOOKUP(ABS(AL14-AM12),Note!$E$1:$F$25,2,FALSE)</f>
        <v>0</v>
      </c>
      <c r="AN14" s="3">
        <f>VLOOKUP(ABS(AL14-AN12),Note!$E$1:$F$25,2,FALSE)</f>
        <v>0</v>
      </c>
      <c r="AO14" s="3">
        <f>VLOOKUP(ABS(AL14-AO12),Note!$E$1:$F$25,2,FALSE)</f>
        <v>0</v>
      </c>
      <c r="AP14">
        <f t="shared" si="20"/>
        <v>4</v>
      </c>
      <c r="AQ14" s="3">
        <f>VLOOKUP(ABS(AP14-AQ12),Note!$E$1:$F$25,2,FALSE)</f>
        <v>0</v>
      </c>
      <c r="AR14" s="3">
        <f>VLOOKUP(ABS(AP14-AR12),Note!$E$1:$F$25,2,FALSE)</f>
        <v>0</v>
      </c>
      <c r="AS14" s="3">
        <f>VLOOKUP(ABS(AP14-AS12),Note!$E$1:$F$25,2,FALSE)</f>
        <v>1</v>
      </c>
      <c r="AT14">
        <f t="shared" si="21"/>
        <v>4</v>
      </c>
      <c r="AU14" s="3">
        <f>VLOOKUP(ABS(AT14-AU12),Note!$E$1:$F$25,2,FALSE)</f>
        <v>0</v>
      </c>
      <c r="AV14" s="3">
        <f>VLOOKUP(ABS(AT14-AV12),Note!$E$1:$F$25,2,FALSE)</f>
        <v>0</v>
      </c>
      <c r="AW14" s="3">
        <f>VLOOKUP(ABS(AT14-AW12),Note!$E$1:$F$25,2,FALSE)</f>
        <v>0</v>
      </c>
    </row>
    <row r="15" spans="1:49">
      <c r="A15" t="s">
        <v>49</v>
      </c>
      <c r="B15">
        <f>VLOOKUP(A15,Note!$A$1:$B$26,2,FALSE)</f>
        <v>8</v>
      </c>
      <c r="C15" s="3">
        <f>VLOOKUP(ABS(B15-C12),Note!$E$1:$F$25,2,FALSE)</f>
        <v>0</v>
      </c>
      <c r="D15" s="3">
        <f>VLOOKUP(ABS(B15-D12),Note!$E$1:$F$25,2,FALSE)</f>
        <v>0</v>
      </c>
      <c r="E15" s="3">
        <f>VLOOKUP(ABS(B15-E12),Note!$E$1:$F$25,2,FALSE)</f>
        <v>1</v>
      </c>
      <c r="F15">
        <f t="shared" si="11"/>
        <v>8</v>
      </c>
      <c r="G15" s="3">
        <f>VLOOKUP(ABS(F15-G12),Note!$E$1:$F$25,2,FALSE)</f>
        <v>0</v>
      </c>
      <c r="H15" s="3">
        <f>VLOOKUP(ABS(F15-H12),Note!$E$1:$F$25,2,FALSE)</f>
        <v>0</v>
      </c>
      <c r="I15" s="3">
        <f>VLOOKUP(ABS(F15-I12),Note!$E$1:$F$25,2,FALSE)</f>
        <v>0</v>
      </c>
      <c r="J15">
        <f t="shared" si="12"/>
        <v>8</v>
      </c>
      <c r="K15" s="3">
        <f>VLOOKUP(ABS(J15-K12),Note!$E$1:$F$25,2,FALSE)</f>
        <v>0</v>
      </c>
      <c r="L15" s="3">
        <f>VLOOKUP(ABS(J15-L12),Note!$E$1:$F$25,2,FALSE)</f>
        <v>0</v>
      </c>
      <c r="M15" s="3">
        <f>VLOOKUP(ABS(J15-M12),Note!$E$1:$F$25,2,FALSE)</f>
        <v>1</v>
      </c>
      <c r="N15">
        <f t="shared" si="13"/>
        <v>8</v>
      </c>
      <c r="O15" s="3">
        <f>VLOOKUP(ABS(N15-O12),Note!$E$1:$F$25,2,FALSE)</f>
        <v>0</v>
      </c>
      <c r="P15" s="3">
        <f>VLOOKUP(ABS(N15-P12),Note!$E$1:$F$25,2,FALSE)</f>
        <v>0</v>
      </c>
      <c r="Q15" s="3">
        <f>VLOOKUP(ABS(N15-Q12),Note!$E$1:$F$25,2,FALSE)</f>
        <v>0</v>
      </c>
      <c r="R15">
        <f t="shared" si="14"/>
        <v>8</v>
      </c>
      <c r="S15" s="3">
        <f>VLOOKUP(ABS(R15-S12),Note!$E$1:$F$25,2,FALSE)</f>
        <v>0</v>
      </c>
      <c r="T15" s="3">
        <f>VLOOKUP(ABS(R15-T12),Note!$E$1:$F$25,2,FALSE)</f>
        <v>1</v>
      </c>
      <c r="U15" s="3">
        <f>VLOOKUP(ABS(R15-U12),Note!$E$1:$F$25,2,FALSE)</f>
        <v>0</v>
      </c>
      <c r="V15">
        <f t="shared" si="15"/>
        <v>8</v>
      </c>
      <c r="W15" s="3">
        <f>VLOOKUP(ABS(V15-W12),Note!$E$1:$F$25,2,FALSE)</f>
        <v>0</v>
      </c>
      <c r="X15" s="3">
        <f>VLOOKUP(ABS(V15-X12),Note!$E$1:$F$25,2,FALSE)</f>
        <v>0</v>
      </c>
      <c r="Y15" s="3">
        <f>VLOOKUP(ABS(V15-Y12),Note!$E$1:$F$25,2,FALSE)</f>
        <v>0</v>
      </c>
      <c r="Z15">
        <f t="shared" si="16"/>
        <v>8</v>
      </c>
      <c r="AA15" s="3">
        <f>VLOOKUP(ABS(Z15-AA12),Note!$E$1:$F$25,2,FALSE)</f>
        <v>0</v>
      </c>
      <c r="AB15" s="3">
        <f>VLOOKUP(ABS(Z15-AB12),Note!$E$1:$F$25,2,FALSE)</f>
        <v>1</v>
      </c>
      <c r="AC15" s="3">
        <f>VLOOKUP(ABS(Z15-AC12),Note!$E$1:$F$25,2,FALSE)</f>
        <v>0</v>
      </c>
      <c r="AD15">
        <f t="shared" si="17"/>
        <v>8</v>
      </c>
      <c r="AE15" s="3">
        <f>VLOOKUP(ABS(AD15-AE12),Note!$E$1:$F$25,2,FALSE)</f>
        <v>1</v>
      </c>
      <c r="AF15" s="3">
        <f>VLOOKUP(ABS(AD15-AF12),Note!$E$1:$F$25,2,FALSE)</f>
        <v>0</v>
      </c>
      <c r="AG15" s="3">
        <f>VLOOKUP(ABS(AD15-AG12),Note!$E$1:$F$25,2,FALSE)</f>
        <v>0</v>
      </c>
      <c r="AH15">
        <f t="shared" si="18"/>
        <v>8</v>
      </c>
      <c r="AI15" s="3">
        <f>VLOOKUP(ABS(AH15-AI12),Note!$E$1:$F$25,2,FALSE)</f>
        <v>0</v>
      </c>
      <c r="AJ15" s="3">
        <f>VLOOKUP(ABS(AH15-AJ12),Note!$E$1:$F$25,2,FALSE)</f>
        <v>0</v>
      </c>
      <c r="AK15" s="3">
        <f>VLOOKUP(ABS(AH15-AK12),Note!$E$1:$F$25,2,FALSE)</f>
        <v>0</v>
      </c>
      <c r="AL15">
        <f t="shared" si="19"/>
        <v>8</v>
      </c>
      <c r="AM15" s="3">
        <f>VLOOKUP(ABS(AL15-AM12),Note!$E$1:$F$25,2,FALSE)</f>
        <v>1</v>
      </c>
      <c r="AN15" s="3">
        <f>VLOOKUP(ABS(AL15-AN12),Note!$E$1:$F$25,2,FALSE)</f>
        <v>0</v>
      </c>
      <c r="AO15" s="3">
        <f>VLOOKUP(ABS(AL15-AO12),Note!$E$1:$F$25,2,FALSE)</f>
        <v>0</v>
      </c>
      <c r="AP15">
        <f t="shared" si="20"/>
        <v>8</v>
      </c>
      <c r="AQ15" s="3">
        <f>VLOOKUP(ABS(AP15-AQ12),Note!$E$1:$F$25,2,FALSE)</f>
        <v>0</v>
      </c>
      <c r="AR15" s="3">
        <f>VLOOKUP(ABS(AP15-AR12),Note!$E$1:$F$25,2,FALSE)</f>
        <v>0</v>
      </c>
      <c r="AS15" s="3">
        <f>VLOOKUP(ABS(AP15-AS12),Note!$E$1:$F$25,2,FALSE)</f>
        <v>0</v>
      </c>
      <c r="AT15">
        <f t="shared" si="21"/>
        <v>8</v>
      </c>
      <c r="AU15" s="3">
        <f>VLOOKUP(ABS(AT15-AU12),Note!$E$1:$F$25,2,FALSE)</f>
        <v>0</v>
      </c>
      <c r="AV15" s="3">
        <f>VLOOKUP(ABS(AT15-AV12),Note!$E$1:$F$25,2,FALSE)</f>
        <v>0</v>
      </c>
      <c r="AW15" s="3">
        <f>VLOOKUP(ABS(AT15-AW12),Note!$E$1:$F$25,2,FALSE)</f>
        <v>0</v>
      </c>
    </row>
    <row r="16" spans="1:49">
      <c r="A16" t="s">
        <v>11</v>
      </c>
      <c r="B16">
        <f>VLOOKUP(A16,Note!$A$1:$B$26,2,FALSE)</f>
        <v>10</v>
      </c>
      <c r="C16" s="3">
        <f>VLOOKUP(ABS(B16-C12),Note!$E$1:$F$25,2,FALSE)</f>
        <v>0</v>
      </c>
      <c r="D16" s="3">
        <f>VLOOKUP(ABS(B16-D12),Note!$E$1:$F$25,2,FALSE)</f>
        <v>0</v>
      </c>
      <c r="E16" s="3">
        <f>VLOOKUP(ABS(B16-E12),Note!$E$1:$F$25,2,FALSE)</f>
        <v>0</v>
      </c>
      <c r="F16">
        <f t="shared" si="11"/>
        <v>10</v>
      </c>
      <c r="G16" s="3">
        <f>VLOOKUP(ABS(F16-G12),Note!$E$1:$F$25,2,FALSE)</f>
        <v>0</v>
      </c>
      <c r="H16" s="3">
        <f>VLOOKUP(ABS(F16-H12),Note!$E$1:$F$25,2,FALSE)</f>
        <v>0</v>
      </c>
      <c r="I16" s="3">
        <f>VLOOKUP(ABS(F16-I12),Note!$E$1:$F$25,2,FALSE)</f>
        <v>0</v>
      </c>
      <c r="J16">
        <f t="shared" si="12"/>
        <v>10</v>
      </c>
      <c r="K16" s="3">
        <f>VLOOKUP(ABS(J16-K12),Note!$E$1:$F$25,2,FALSE)</f>
        <v>0</v>
      </c>
      <c r="L16" s="3">
        <f>VLOOKUP(ABS(J16-L12),Note!$E$1:$F$25,2,FALSE)</f>
        <v>0</v>
      </c>
      <c r="M16" s="3">
        <f>VLOOKUP(ABS(J16-M12),Note!$E$1:$F$25,2,FALSE)</f>
        <v>1</v>
      </c>
      <c r="N16">
        <f t="shared" si="13"/>
        <v>10</v>
      </c>
      <c r="O16" s="3">
        <f>VLOOKUP(ABS(N16-O12),Note!$E$1:$F$25,2,FALSE)</f>
        <v>0</v>
      </c>
      <c r="P16" s="3">
        <f>VLOOKUP(ABS(N16-P12),Note!$E$1:$F$25,2,FALSE)</f>
        <v>0</v>
      </c>
      <c r="Q16" s="3">
        <f>VLOOKUP(ABS(N16-Q12),Note!$E$1:$F$25,2,FALSE)</f>
        <v>0</v>
      </c>
      <c r="R16">
        <f t="shared" si="14"/>
        <v>10</v>
      </c>
      <c r="S16" s="3">
        <f>VLOOKUP(ABS(R16-S12),Note!$E$1:$F$25,2,FALSE)</f>
        <v>0</v>
      </c>
      <c r="T16" s="3">
        <f>VLOOKUP(ABS(R16-T12),Note!$E$1:$F$25,2,FALSE)</f>
        <v>0</v>
      </c>
      <c r="U16" s="3">
        <f>VLOOKUP(ABS(R16-U12),Note!$E$1:$F$25,2,FALSE)</f>
        <v>1</v>
      </c>
      <c r="V16">
        <f t="shared" si="15"/>
        <v>10</v>
      </c>
      <c r="W16" s="3">
        <f>VLOOKUP(ABS(V16-W12),Note!$E$1:$F$25,2,FALSE)</f>
        <v>0</v>
      </c>
      <c r="X16" s="3">
        <f>VLOOKUP(ABS(V16-X12),Note!$E$1:$F$25,2,FALSE)</f>
        <v>0</v>
      </c>
      <c r="Y16" s="3">
        <f>VLOOKUP(ABS(V16-Y12),Note!$E$1:$F$25,2,FALSE)</f>
        <v>0</v>
      </c>
      <c r="Z16">
        <f t="shared" si="16"/>
        <v>10</v>
      </c>
      <c r="AA16" s="3">
        <f>VLOOKUP(ABS(Z16-AA12),Note!$E$1:$F$25,2,FALSE)</f>
        <v>0</v>
      </c>
      <c r="AB16" s="3">
        <f>VLOOKUP(ABS(Z16-AB12),Note!$E$1:$F$25,2,FALSE)</f>
        <v>1</v>
      </c>
      <c r="AC16" s="3">
        <f>VLOOKUP(ABS(Z16-AC12),Note!$E$1:$F$25,2,FALSE)</f>
        <v>0</v>
      </c>
      <c r="AD16">
        <f t="shared" si="17"/>
        <v>10</v>
      </c>
      <c r="AE16" s="3">
        <f>VLOOKUP(ABS(AD16-AE12),Note!$E$1:$F$25,2,FALSE)</f>
        <v>0</v>
      </c>
      <c r="AF16" s="3">
        <f>VLOOKUP(ABS(AD16-AF12),Note!$E$1:$F$25,2,FALSE)</f>
        <v>0</v>
      </c>
      <c r="AG16" s="3">
        <f>VLOOKUP(ABS(AD16-AG12),Note!$E$1:$F$25,2,FALSE)</f>
        <v>0</v>
      </c>
      <c r="AH16">
        <f t="shared" si="18"/>
        <v>10</v>
      </c>
      <c r="AI16" s="3">
        <f>VLOOKUP(ABS(AH16-AI12),Note!$E$1:$F$25,2,FALSE)</f>
        <v>0</v>
      </c>
      <c r="AJ16" s="3">
        <f>VLOOKUP(ABS(AH16-AJ12),Note!$E$1:$F$25,2,FALSE)</f>
        <v>1</v>
      </c>
      <c r="AK16" s="3">
        <f>VLOOKUP(ABS(AH16-AK12),Note!$E$1:$F$25,2,FALSE)</f>
        <v>0</v>
      </c>
      <c r="AL16">
        <f t="shared" si="19"/>
        <v>10</v>
      </c>
      <c r="AM16" s="3">
        <f>VLOOKUP(ABS(AL16-AM12),Note!$E$1:$F$25,2,FALSE)</f>
        <v>1</v>
      </c>
      <c r="AN16" s="3">
        <f>VLOOKUP(ABS(AL16-AN12),Note!$E$1:$F$25,2,FALSE)</f>
        <v>0</v>
      </c>
      <c r="AO16" s="3">
        <f>VLOOKUP(ABS(AL16-AO12),Note!$E$1:$F$25,2,FALSE)</f>
        <v>0</v>
      </c>
      <c r="AP16">
        <f t="shared" si="20"/>
        <v>10</v>
      </c>
      <c r="AQ16" s="3">
        <f>VLOOKUP(ABS(AP16-AQ12),Note!$E$1:$F$25,2,FALSE)</f>
        <v>0</v>
      </c>
      <c r="AR16" s="3">
        <f>VLOOKUP(ABS(AP16-AR12),Note!$E$1:$F$25,2,FALSE)</f>
        <v>0</v>
      </c>
      <c r="AS16" s="3">
        <f>VLOOKUP(ABS(AP16-AS12),Note!$E$1:$F$25,2,FALSE)</f>
        <v>0</v>
      </c>
      <c r="AT16">
        <f t="shared" si="21"/>
        <v>10</v>
      </c>
      <c r="AU16" s="3">
        <f>VLOOKUP(ABS(AT16-AU12),Note!$E$1:$F$25,2,FALSE)</f>
        <v>1</v>
      </c>
      <c r="AV16" s="3">
        <f>VLOOKUP(ABS(AT16-AV12),Note!$E$1:$F$25,2,FALSE)</f>
        <v>0</v>
      </c>
      <c r="AW16" s="3">
        <f>VLOOKUP(ABS(AT16-AW12),Note!$E$1:$F$25,2,FALSE)</f>
        <v>0</v>
      </c>
    </row>
    <row r="17" spans="1:49">
      <c r="A17" t="str">
        <f>VLOOKUP(まとめ3!$A$1&amp;"_♭9",Tension!$A$2:$C$133,2,FALSE)</f>
        <v>D♭</v>
      </c>
      <c r="B17">
        <f>VLOOKUP(A17,Note!$A$1:$B$26,2,FALSE)</f>
        <v>1</v>
      </c>
      <c r="C17" s="3">
        <f>VLOOKUP(ABS(B17-C12),Note!$E$1:$F$25,2,FALSE)</f>
        <v>1</v>
      </c>
      <c r="D17" s="3">
        <f>VLOOKUP(ABS(B17-D12),Note!$E$1:$F$25,2,FALSE)</f>
        <v>0</v>
      </c>
      <c r="E17" s="3">
        <f>VLOOKUP(ABS(B17-E12),Note!$E$1:$F$25,2,FALSE)</f>
        <v>0</v>
      </c>
      <c r="F17">
        <f t="shared" si="11"/>
        <v>1</v>
      </c>
      <c r="G17" s="3">
        <f>VLOOKUP(ABS(F17-G12),Note!$E$1:$F$25,2,FALSE)</f>
        <v>0</v>
      </c>
      <c r="H17" s="3">
        <f>VLOOKUP(ABS(F17-H12),Note!$E$1:$F$25,2,FALSE)</f>
        <v>0</v>
      </c>
      <c r="I17" s="3">
        <f>VLOOKUP(ABS(F17-I12),Note!$E$1:$F$25,2,FALSE)</f>
        <v>0</v>
      </c>
      <c r="J17">
        <f t="shared" si="12"/>
        <v>1</v>
      </c>
      <c r="K17" s="3">
        <f>VLOOKUP(ABS(J17-K12),Note!$E$1:$F$25,2,FALSE)</f>
        <v>1</v>
      </c>
      <c r="L17" s="3">
        <f>VLOOKUP(ABS(J17-L12),Note!$E$1:$F$25,2,FALSE)</f>
        <v>0</v>
      </c>
      <c r="M17" s="3">
        <f>VLOOKUP(ABS(J17-M12),Note!$E$1:$F$25,2,FALSE)</f>
        <v>0</v>
      </c>
      <c r="N17">
        <f t="shared" si="13"/>
        <v>1</v>
      </c>
      <c r="O17" s="3">
        <f>VLOOKUP(ABS(N17-O12),Note!$E$1:$F$25,2,FALSE)</f>
        <v>0</v>
      </c>
      <c r="P17" s="3">
        <f>VLOOKUP(ABS(N17-P12),Note!$E$1:$F$25,2,FALSE)</f>
        <v>0</v>
      </c>
      <c r="Q17" s="3">
        <f>VLOOKUP(ABS(N17-Q12),Note!$E$1:$F$25,2,FALSE)</f>
        <v>0</v>
      </c>
      <c r="R17">
        <f t="shared" si="14"/>
        <v>1</v>
      </c>
      <c r="S17" s="3">
        <f>VLOOKUP(ABS(R17-S12),Note!$E$1:$F$25,2,FALSE)</f>
        <v>0</v>
      </c>
      <c r="T17" s="3">
        <f>VLOOKUP(ABS(R17-T12),Note!$E$1:$F$25,2,FALSE)</f>
        <v>0</v>
      </c>
      <c r="U17" s="3">
        <f>VLOOKUP(ABS(R17-U12),Note!$E$1:$F$25,2,FALSE)</f>
        <v>0</v>
      </c>
      <c r="V17">
        <f t="shared" si="15"/>
        <v>1</v>
      </c>
      <c r="W17" s="3">
        <f>VLOOKUP(ABS(V17-W12),Note!$E$1:$F$25,2,FALSE)</f>
        <v>0</v>
      </c>
      <c r="X17" s="3">
        <f>VLOOKUP(ABS(V17-X12),Note!$E$1:$F$25,2,FALSE)</f>
        <v>0</v>
      </c>
      <c r="Y17" s="3">
        <f>VLOOKUP(ABS(V17-Y12),Note!$E$1:$F$25,2,FALSE)</f>
        <v>1</v>
      </c>
      <c r="Z17">
        <f t="shared" si="16"/>
        <v>1</v>
      </c>
      <c r="AA17" s="3">
        <f>VLOOKUP(ABS(Z17-AA12),Note!$E$1:$F$25,2,FALSE)</f>
        <v>0</v>
      </c>
      <c r="AB17" s="3">
        <f>VLOOKUP(ABS(Z17-AB12),Note!$E$1:$F$25,2,FALSE)</f>
        <v>0</v>
      </c>
      <c r="AC17" s="3">
        <f>VLOOKUP(ABS(Z17-AC12),Note!$E$1:$F$25,2,FALSE)</f>
        <v>0</v>
      </c>
      <c r="AD17">
        <f t="shared" si="17"/>
        <v>1</v>
      </c>
      <c r="AE17" s="3">
        <f>VLOOKUP(ABS(AD17-AE12),Note!$E$1:$F$25,2,FALSE)</f>
        <v>0</v>
      </c>
      <c r="AF17" s="3">
        <f>VLOOKUP(ABS(AD17-AF12),Note!$E$1:$F$25,2,FALSE)</f>
        <v>0</v>
      </c>
      <c r="AG17" s="3">
        <f>VLOOKUP(ABS(AD17-AG12),Note!$E$1:$F$25,2,FALSE)</f>
        <v>1</v>
      </c>
      <c r="AH17">
        <f t="shared" si="18"/>
        <v>1</v>
      </c>
      <c r="AI17" s="3">
        <f>VLOOKUP(ABS(AH17-AI12),Note!$E$1:$F$25,2,FALSE)</f>
        <v>0</v>
      </c>
      <c r="AJ17" s="3">
        <f>VLOOKUP(ABS(AH17-AJ12),Note!$E$1:$F$25,2,FALSE)</f>
        <v>0</v>
      </c>
      <c r="AK17" s="3">
        <f>VLOOKUP(ABS(AH17-AK12),Note!$E$1:$F$25,2,FALSE)</f>
        <v>0</v>
      </c>
      <c r="AL17">
        <f t="shared" si="19"/>
        <v>1</v>
      </c>
      <c r="AM17" s="3">
        <f>VLOOKUP(ABS(AL17-AM12),Note!$E$1:$F$25,2,FALSE)</f>
        <v>0</v>
      </c>
      <c r="AN17" s="3">
        <f>VLOOKUP(ABS(AL17-AN12),Note!$E$1:$F$25,2,FALSE)</f>
        <v>1</v>
      </c>
      <c r="AO17" s="3">
        <f>VLOOKUP(ABS(AL17-AO12),Note!$E$1:$F$25,2,FALSE)</f>
        <v>0</v>
      </c>
      <c r="AP17">
        <f t="shared" si="20"/>
        <v>1</v>
      </c>
      <c r="AQ17" s="3">
        <f>VLOOKUP(ABS(AP17-AQ12),Note!$E$1:$F$25,2,FALSE)</f>
        <v>0</v>
      </c>
      <c r="AR17" s="3">
        <f>VLOOKUP(ABS(AP17-AR12),Note!$E$1:$F$25,2,FALSE)</f>
        <v>0</v>
      </c>
      <c r="AS17" s="3">
        <f>VLOOKUP(ABS(AP17-AS12),Note!$E$1:$F$25,2,FALSE)</f>
        <v>0</v>
      </c>
      <c r="AT17">
        <f t="shared" si="21"/>
        <v>1</v>
      </c>
      <c r="AU17" s="3">
        <f>VLOOKUP(ABS(AT17-AU12),Note!$E$1:$F$25,2,FALSE)</f>
        <v>0</v>
      </c>
      <c r="AV17" s="3">
        <f>VLOOKUP(ABS(AT17-AV12),Note!$E$1:$F$25,2,FALSE)</f>
        <v>1</v>
      </c>
      <c r="AW17" s="3">
        <f>VLOOKUP(ABS(AT17-AW12),Note!$E$1:$F$25,2,FALSE)</f>
        <v>0</v>
      </c>
    </row>
    <row r="18" spans="4:48">
      <c r="D18">
        <f>SUM(C13:C17,D13:D17,E13:E17)</f>
        <v>3</v>
      </c>
      <c r="H18">
        <f>SUM(G13:G17,H13:H17,I13:I17)</f>
        <v>1</v>
      </c>
      <c r="L18">
        <f>SUM(K13:K17,L13:L17,M13:M17)</f>
        <v>4</v>
      </c>
      <c r="P18">
        <f>SUM(O13:O17,P13:P17,Q13:Q17)</f>
        <v>1</v>
      </c>
      <c r="T18">
        <f>SUM(S13:S17,T13:T17,U13:U17)</f>
        <v>3</v>
      </c>
      <c r="X18">
        <f>SUM(W13:W17,X13:X17,Y13:Y17)</f>
        <v>2</v>
      </c>
      <c r="AB18">
        <f>SUM(AA13:AA17,AB13:AB17,AC13:AC17)</f>
        <v>3</v>
      </c>
      <c r="AF18">
        <f>SUM(AE13:AE17,AF13:AF17,AG13:AG17)</f>
        <v>2</v>
      </c>
      <c r="AJ18">
        <f>SUM(AI13:AI17,AJ13:AJ17,AK13:AK17)</f>
        <v>3</v>
      </c>
      <c r="AN18">
        <f>SUM(AM13:AM17,AN13:AN17,AO13:AO17)</f>
        <v>3</v>
      </c>
      <c r="AR18">
        <f>SUM(AQ13:AQ17,AR13:AR17,AS13:AS17)</f>
        <v>2</v>
      </c>
      <c r="AV18">
        <f>SUM(AU13:AU17,AV13:AV17,AW13:AW17)</f>
        <v>3</v>
      </c>
    </row>
    <row r="19" spans="1:49">
      <c r="A19" s="1" t="str">
        <f>D27&amp;H27&amp;L27&amp;P27&amp;T27&amp;X27&amp;AB27&amp;AF27&amp;AJ27&amp;AN27&amp;AR27&amp;AV27</f>
        <v>222313323414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477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3:49">
      <c r="C20" t="s">
        <v>0</v>
      </c>
      <c r="D20" t="s">
        <v>42</v>
      </c>
      <c r="E20" t="s">
        <v>47</v>
      </c>
      <c r="G20" t="s">
        <v>38</v>
      </c>
      <c r="H20" t="s">
        <v>5</v>
      </c>
      <c r="I20" t="s">
        <v>8</v>
      </c>
      <c r="K20" t="s">
        <v>3</v>
      </c>
      <c r="L20" t="s">
        <v>6</v>
      </c>
      <c r="M20" t="s">
        <v>50</v>
      </c>
      <c r="O20" t="s">
        <v>42</v>
      </c>
      <c r="P20" t="s">
        <v>47</v>
      </c>
      <c r="Q20" t="s">
        <v>10</v>
      </c>
      <c r="S20" t="s">
        <v>5</v>
      </c>
      <c r="T20" t="s">
        <v>8</v>
      </c>
      <c r="U20" t="s">
        <v>11</v>
      </c>
      <c r="W20" t="s">
        <v>6</v>
      </c>
      <c r="X20" t="s">
        <v>50</v>
      </c>
      <c r="Y20" t="s">
        <v>12</v>
      </c>
      <c r="AA20" t="s">
        <v>45</v>
      </c>
      <c r="AB20" t="s">
        <v>10</v>
      </c>
      <c r="AC20" t="s">
        <v>0</v>
      </c>
      <c r="AE20" t="s">
        <v>8</v>
      </c>
      <c r="AF20" t="s">
        <v>11</v>
      </c>
      <c r="AG20" t="s">
        <v>39</v>
      </c>
      <c r="AI20" t="s">
        <v>50</v>
      </c>
      <c r="AJ20" t="s">
        <v>56</v>
      </c>
      <c r="AK20" t="s">
        <v>3</v>
      </c>
      <c r="AM20" t="s">
        <v>10</v>
      </c>
      <c r="AN20" t="s">
        <v>0</v>
      </c>
      <c r="AO20" t="s">
        <v>42</v>
      </c>
      <c r="AQ20" t="s">
        <v>11</v>
      </c>
      <c r="AR20" t="s">
        <v>39</v>
      </c>
      <c r="AS20" t="s">
        <v>5</v>
      </c>
      <c r="AU20" t="s">
        <v>12</v>
      </c>
      <c r="AV20" t="s">
        <v>3</v>
      </c>
      <c r="AW20" t="s">
        <v>6</v>
      </c>
    </row>
    <row r="21" spans="3:49">
      <c r="C21">
        <f>VLOOKUP(C20,Note!$A$1:$B$26,2,FALSE)</f>
        <v>0</v>
      </c>
      <c r="D21">
        <f>VLOOKUP(D20,Note!$A$1:$B$26,2,FALSE)</f>
        <v>3</v>
      </c>
      <c r="E21">
        <f>VLOOKUP(E20,Note!$A$1:$B$26,2,FALSE)</f>
        <v>6</v>
      </c>
      <c r="G21">
        <f>VLOOKUP(G20,Note!$A$1:$B$26,2,FALSE)</f>
        <v>1</v>
      </c>
      <c r="H21">
        <f>VLOOKUP(H20,Note!$A$1:$B$26,2,FALSE)</f>
        <v>4</v>
      </c>
      <c r="I21">
        <f>VLOOKUP(I20,Note!$A$1:$B$26,2,FALSE)</f>
        <v>7</v>
      </c>
      <c r="K21">
        <f>VLOOKUP(K20,Note!$A$1:$B$26,2,FALSE)</f>
        <v>2</v>
      </c>
      <c r="L21">
        <f>VLOOKUP(L20,Note!$A$1:$B$26,2,FALSE)</f>
        <v>5</v>
      </c>
      <c r="M21">
        <f>VLOOKUP(M20,Note!$A$1:$B$26,2,FALSE)</f>
        <v>8</v>
      </c>
      <c r="O21">
        <f>VLOOKUP(O20,Note!$A$1:$B$26,2,FALSE)</f>
        <v>3</v>
      </c>
      <c r="P21">
        <f>VLOOKUP(P20,Note!$A$1:$B$26,2,FALSE)</f>
        <v>6</v>
      </c>
      <c r="Q21">
        <f>VLOOKUP(Q20,Note!$A$1:$B$26,2,FALSE)</f>
        <v>9</v>
      </c>
      <c r="S21">
        <f>VLOOKUP(S20,Note!$A$1:$B$26,2,FALSE)</f>
        <v>4</v>
      </c>
      <c r="T21">
        <f>VLOOKUP(T20,Note!$A$1:$B$26,2,FALSE)</f>
        <v>7</v>
      </c>
      <c r="U21">
        <f>VLOOKUP(U20,Note!$A$1:$B$26,2,FALSE)</f>
        <v>10</v>
      </c>
      <c r="W21">
        <f>VLOOKUP(W20,Note!$A$1:$B$26,2,FALSE)</f>
        <v>5</v>
      </c>
      <c r="X21">
        <f>VLOOKUP(X20,Note!$A$1:$B$26,2,FALSE)</f>
        <v>8</v>
      </c>
      <c r="Y21">
        <f>VLOOKUP(Y20,Note!$A$1:$B$26,2,FALSE)</f>
        <v>11</v>
      </c>
      <c r="AA21">
        <f>VLOOKUP(AA20,Note!$A$1:$B$26,2,FALSE)</f>
        <v>6</v>
      </c>
      <c r="AB21">
        <f>VLOOKUP(AB20,Note!$A$1:$B$26,2,FALSE)</f>
        <v>9</v>
      </c>
      <c r="AC21">
        <f>VLOOKUP(AC20,Note!$A$1:$B$26,2,FALSE)</f>
        <v>0</v>
      </c>
      <c r="AE21">
        <f>VLOOKUP(AE20,Note!$A$1:$B$26,2,FALSE)</f>
        <v>7</v>
      </c>
      <c r="AF21">
        <f>VLOOKUP(AF20,Note!$A$1:$B$26,2,FALSE)</f>
        <v>10</v>
      </c>
      <c r="AG21">
        <f>VLOOKUP(AG20,Note!$A$1:$B$26,2,FALSE)</f>
        <v>1</v>
      </c>
      <c r="AI21">
        <f>VLOOKUP(AI20,Note!$A$1:$B$26,2,FALSE)</f>
        <v>8</v>
      </c>
      <c r="AJ21">
        <f>VLOOKUP(AJ20,Note!$A$1:$B$26,2,FALSE)</f>
        <v>11</v>
      </c>
      <c r="AK21">
        <f>VLOOKUP(AK20,Note!$A$1:$B$26,2,FALSE)</f>
        <v>2</v>
      </c>
      <c r="AM21">
        <f>VLOOKUP(AM20,Note!$A$1:$B$26,2,FALSE)</f>
        <v>9</v>
      </c>
      <c r="AN21">
        <f>VLOOKUP(AN20,Note!$A$1:$B$26,2,FALSE)</f>
        <v>0</v>
      </c>
      <c r="AO21">
        <f>VLOOKUP(AO20,Note!$A$1:$B$26,2,FALSE)</f>
        <v>3</v>
      </c>
      <c r="AQ21">
        <f>VLOOKUP(AQ20,Note!$A$1:$B$26,2,FALSE)</f>
        <v>10</v>
      </c>
      <c r="AR21">
        <f>VLOOKUP(AR20,Note!$A$1:$B$26,2,FALSE)</f>
        <v>1</v>
      </c>
      <c r="AS21">
        <f>VLOOKUP(AS20,Note!$A$1:$B$26,2,FALSE)</f>
        <v>4</v>
      </c>
      <c r="AU21">
        <f>VLOOKUP(AU20,Note!$A$1:$B$26,2,FALSE)</f>
        <v>11</v>
      </c>
      <c r="AV21">
        <f>VLOOKUP(AV20,Note!$A$1:$B$26,2,FALSE)</f>
        <v>2</v>
      </c>
      <c r="AW21">
        <f>VLOOKUP(AW20,Note!$A$1:$B$26,2,FALSE)</f>
        <v>5</v>
      </c>
    </row>
    <row r="22" spans="1:49">
      <c r="A22" t="s">
        <v>0</v>
      </c>
      <c r="B22">
        <f>VLOOKUP(A22,Note!$A$1:$B$26,2,FALSE)</f>
        <v>0</v>
      </c>
      <c r="C22" s="3">
        <f>VLOOKUP(ABS(B22-C21),Note!$E$1:$F$25,2,FALSE)</f>
        <v>0</v>
      </c>
      <c r="D22" s="3">
        <f>VLOOKUP(ABS(B22-D21),Note!$E$1:$F$25,2,FALSE)</f>
        <v>0</v>
      </c>
      <c r="E22" s="3">
        <f>VLOOKUP(ABS(B22-E21),Note!$E$1:$F$25,2,FALSE)</f>
        <v>0</v>
      </c>
      <c r="F22">
        <f t="shared" ref="F22:F26" si="22">B22</f>
        <v>0</v>
      </c>
      <c r="G22" s="3">
        <f>VLOOKUP(ABS(F22-G21),Note!$E$1:$F$25,2,FALSE)</f>
        <v>1</v>
      </c>
      <c r="H22" s="3">
        <f>VLOOKUP(ABS(F22-H21),Note!$E$1:$F$25,2,FALSE)</f>
        <v>0</v>
      </c>
      <c r="I22" s="3">
        <f>VLOOKUP(ABS(F22-I21),Note!$E$1:$F$25,2,FALSE)</f>
        <v>0</v>
      </c>
      <c r="J22">
        <f t="shared" ref="J22:J26" si="23">F22</f>
        <v>0</v>
      </c>
      <c r="K22" s="3">
        <f>VLOOKUP(ABS(J22-K21),Note!$E$1:$F$25,2,FALSE)</f>
        <v>0</v>
      </c>
      <c r="L22" s="3">
        <f>VLOOKUP(ABS(J22-L21),Note!$E$1:$F$25,2,FALSE)</f>
        <v>0</v>
      </c>
      <c r="M22" s="3">
        <f>VLOOKUP(ABS(J22-M21),Note!$E$1:$F$25,2,FALSE)</f>
        <v>0</v>
      </c>
      <c r="N22">
        <f t="shared" ref="N22:N26" si="24">J22</f>
        <v>0</v>
      </c>
      <c r="O22" s="3">
        <f>VLOOKUP(ABS(N22-O21),Note!$E$1:$F$25,2,FALSE)</f>
        <v>0</v>
      </c>
      <c r="P22" s="3">
        <f>VLOOKUP(ABS(N22-P21),Note!$E$1:$F$25,2,FALSE)</f>
        <v>0</v>
      </c>
      <c r="Q22" s="3">
        <f>VLOOKUP(ABS(N22-Q21),Note!$E$1:$F$25,2,FALSE)</f>
        <v>0</v>
      </c>
      <c r="R22">
        <f t="shared" ref="R22:R26" si="25">N22</f>
        <v>0</v>
      </c>
      <c r="S22" s="3">
        <f>VLOOKUP(ABS(R22-S21),Note!$E$1:$F$25,2,FALSE)</f>
        <v>0</v>
      </c>
      <c r="T22" s="3">
        <f>VLOOKUP(ABS(R22-T21),Note!$E$1:$F$25,2,FALSE)</f>
        <v>0</v>
      </c>
      <c r="U22" s="3">
        <f>VLOOKUP(ABS(R22-U21),Note!$E$1:$F$25,2,FALSE)</f>
        <v>0</v>
      </c>
      <c r="V22">
        <f t="shared" ref="V22:V26" si="26">R22</f>
        <v>0</v>
      </c>
      <c r="W22" s="3">
        <f>VLOOKUP(ABS(V22-W21),Note!$E$1:$F$25,2,FALSE)</f>
        <v>0</v>
      </c>
      <c r="X22" s="3">
        <f>VLOOKUP(ABS(V22-X21),Note!$E$1:$F$25,2,FALSE)</f>
        <v>0</v>
      </c>
      <c r="Y22" s="3">
        <f>VLOOKUP(ABS(V22-Y21),Note!$E$1:$F$25,2,FALSE)</f>
        <v>1</v>
      </c>
      <c r="Z22">
        <f t="shared" ref="Z22:Z26" si="27">V22</f>
        <v>0</v>
      </c>
      <c r="AA22" s="3">
        <f>VLOOKUP(ABS(Z22-AA21),Note!$E$1:$F$25,2,FALSE)</f>
        <v>0</v>
      </c>
      <c r="AB22" s="3">
        <f>VLOOKUP(ABS(Z22-AB21),Note!$E$1:$F$25,2,FALSE)</f>
        <v>0</v>
      </c>
      <c r="AC22" s="3">
        <f>VLOOKUP(ABS(Z22-AC21),Note!$E$1:$F$25,2,FALSE)</f>
        <v>0</v>
      </c>
      <c r="AD22">
        <f t="shared" ref="AD22:AD26" si="28">Z22</f>
        <v>0</v>
      </c>
      <c r="AE22" s="3">
        <f>VLOOKUP(ABS(AD22-AE21),Note!$E$1:$F$25,2,FALSE)</f>
        <v>0</v>
      </c>
      <c r="AF22" s="3">
        <f>VLOOKUP(ABS(AD22-AF21),Note!$E$1:$F$25,2,FALSE)</f>
        <v>0</v>
      </c>
      <c r="AG22" s="3">
        <f>VLOOKUP(ABS(AD22-AG21),Note!$E$1:$F$25,2,FALSE)</f>
        <v>1</v>
      </c>
      <c r="AH22">
        <f t="shared" ref="AH22:AH26" si="29">AD22</f>
        <v>0</v>
      </c>
      <c r="AI22" s="3">
        <f>VLOOKUP(ABS(AH22-AI21),Note!$E$1:$F$25,2,FALSE)</f>
        <v>0</v>
      </c>
      <c r="AJ22" s="3">
        <f>VLOOKUP(ABS(AH22-AJ21),Note!$E$1:$F$25,2,FALSE)</f>
        <v>1</v>
      </c>
      <c r="AK22" s="3">
        <f>VLOOKUP(ABS(AH22-AK21),Note!$E$1:$F$25,2,FALSE)</f>
        <v>0</v>
      </c>
      <c r="AL22">
        <f t="shared" ref="AL22:AL26" si="30">AH22</f>
        <v>0</v>
      </c>
      <c r="AM22" s="3">
        <f>VLOOKUP(ABS(AL22-AM21),Note!$E$1:$F$25,2,FALSE)</f>
        <v>0</v>
      </c>
      <c r="AN22" s="3">
        <f>VLOOKUP(ABS(AL22-AN21),Note!$E$1:$F$25,2,FALSE)</f>
        <v>0</v>
      </c>
      <c r="AO22" s="3">
        <f>VLOOKUP(ABS(AL22-AO21),Note!$E$1:$F$25,2,FALSE)</f>
        <v>0</v>
      </c>
      <c r="AP22">
        <f t="shared" ref="AP22:AP26" si="31">AL22</f>
        <v>0</v>
      </c>
      <c r="AQ22" s="3">
        <f>VLOOKUP(ABS(AP22-AQ21),Note!$E$1:$F$25,2,FALSE)</f>
        <v>0</v>
      </c>
      <c r="AR22" s="3">
        <f>VLOOKUP(ABS(AP22-AR21),Note!$E$1:$F$25,2,FALSE)</f>
        <v>1</v>
      </c>
      <c r="AS22" s="3">
        <f>VLOOKUP(ABS(AP22-AS21),Note!$E$1:$F$25,2,FALSE)</f>
        <v>0</v>
      </c>
      <c r="AT22">
        <f t="shared" ref="AT22:AT26" si="32">AP22</f>
        <v>0</v>
      </c>
      <c r="AU22" s="3">
        <f>VLOOKUP(ABS(AT22-AU21),Note!$E$1:$F$25,2,FALSE)</f>
        <v>1</v>
      </c>
      <c r="AV22" s="3">
        <f>VLOOKUP(ABS(AT22-AV21),Note!$E$1:$F$25,2,FALSE)</f>
        <v>0</v>
      </c>
      <c r="AW22" s="3">
        <f>VLOOKUP(ABS(AT22-AW21),Note!$E$1:$F$25,2,FALSE)</f>
        <v>0</v>
      </c>
    </row>
    <row r="23" spans="1:49">
      <c r="A23" t="s">
        <v>5</v>
      </c>
      <c r="B23">
        <f>VLOOKUP(A23,Note!$A$1:$B$26,2,FALSE)</f>
        <v>4</v>
      </c>
      <c r="C23" s="3">
        <f>VLOOKUP(ABS(B23-C21),Note!$E$1:$F$25,2,FALSE)</f>
        <v>0</v>
      </c>
      <c r="D23" s="3">
        <f>VLOOKUP(ABS(B23-D21),Note!$E$1:$F$25,2,FALSE)</f>
        <v>1</v>
      </c>
      <c r="E23" s="3">
        <f>VLOOKUP(ABS(B23-E21),Note!$E$1:$F$25,2,FALSE)</f>
        <v>0</v>
      </c>
      <c r="F23">
        <f t="shared" si="22"/>
        <v>4</v>
      </c>
      <c r="G23" s="3">
        <f>VLOOKUP(ABS(F23-G21),Note!$E$1:$F$25,2,FALSE)</f>
        <v>0</v>
      </c>
      <c r="H23" s="3">
        <f>VLOOKUP(ABS(F23-H21),Note!$E$1:$F$25,2,FALSE)</f>
        <v>0</v>
      </c>
      <c r="I23" s="3">
        <f>VLOOKUP(ABS(F23-I21),Note!$E$1:$F$25,2,FALSE)</f>
        <v>0</v>
      </c>
      <c r="J23">
        <f t="shared" si="23"/>
        <v>4</v>
      </c>
      <c r="K23" s="3">
        <f>VLOOKUP(ABS(J23-K21),Note!$E$1:$F$25,2,FALSE)</f>
        <v>0</v>
      </c>
      <c r="L23" s="3">
        <f>VLOOKUP(ABS(J23-L21),Note!$E$1:$F$25,2,FALSE)</f>
        <v>1</v>
      </c>
      <c r="M23" s="3">
        <f>VLOOKUP(ABS(J23-M21),Note!$E$1:$F$25,2,FALSE)</f>
        <v>0</v>
      </c>
      <c r="N23">
        <f t="shared" si="24"/>
        <v>4</v>
      </c>
      <c r="O23" s="3">
        <f>VLOOKUP(ABS(N23-O21),Note!$E$1:$F$25,2,FALSE)</f>
        <v>1</v>
      </c>
      <c r="P23" s="3">
        <f>VLOOKUP(ABS(N23-P21),Note!$E$1:$F$25,2,FALSE)</f>
        <v>0</v>
      </c>
      <c r="Q23" s="3">
        <f>VLOOKUP(ABS(N23-Q21),Note!$E$1:$F$25,2,FALSE)</f>
        <v>0</v>
      </c>
      <c r="R23">
        <f t="shared" si="25"/>
        <v>4</v>
      </c>
      <c r="S23" s="3">
        <f>VLOOKUP(ABS(R23-S21),Note!$E$1:$F$25,2,FALSE)</f>
        <v>0</v>
      </c>
      <c r="T23" s="3">
        <f>VLOOKUP(ABS(R23-T21),Note!$E$1:$F$25,2,FALSE)</f>
        <v>0</v>
      </c>
      <c r="U23" s="3">
        <f>VLOOKUP(ABS(R23-U21),Note!$E$1:$F$25,2,FALSE)</f>
        <v>0</v>
      </c>
      <c r="V23">
        <f t="shared" si="26"/>
        <v>4</v>
      </c>
      <c r="W23" s="3">
        <f>VLOOKUP(ABS(V23-W21),Note!$E$1:$F$25,2,FALSE)</f>
        <v>1</v>
      </c>
      <c r="X23" s="3">
        <f>VLOOKUP(ABS(V23-X21),Note!$E$1:$F$25,2,FALSE)</f>
        <v>0</v>
      </c>
      <c r="Y23" s="3">
        <f>VLOOKUP(ABS(V23-Y21),Note!$E$1:$F$25,2,FALSE)</f>
        <v>0</v>
      </c>
      <c r="Z23">
        <f t="shared" si="27"/>
        <v>4</v>
      </c>
      <c r="AA23" s="3">
        <f>VLOOKUP(ABS(Z23-AA21),Note!$E$1:$F$25,2,FALSE)</f>
        <v>0</v>
      </c>
      <c r="AB23" s="3">
        <f>VLOOKUP(ABS(Z23-AB21),Note!$E$1:$F$25,2,FALSE)</f>
        <v>0</v>
      </c>
      <c r="AC23" s="3">
        <f>VLOOKUP(ABS(Z23-AC21),Note!$E$1:$F$25,2,FALSE)</f>
        <v>0</v>
      </c>
      <c r="AD23">
        <f t="shared" si="28"/>
        <v>4</v>
      </c>
      <c r="AE23" s="3">
        <f>VLOOKUP(ABS(AD23-AE21),Note!$E$1:$F$25,2,FALSE)</f>
        <v>0</v>
      </c>
      <c r="AF23" s="3">
        <f>VLOOKUP(ABS(AD23-AF21),Note!$E$1:$F$25,2,FALSE)</f>
        <v>0</v>
      </c>
      <c r="AG23" s="3">
        <f>VLOOKUP(ABS(AD23-AG21),Note!$E$1:$F$25,2,FALSE)</f>
        <v>0</v>
      </c>
      <c r="AH23">
        <f t="shared" si="29"/>
        <v>4</v>
      </c>
      <c r="AI23" s="3">
        <f>VLOOKUP(ABS(AH23-AI21),Note!$E$1:$F$25,2,FALSE)</f>
        <v>0</v>
      </c>
      <c r="AJ23" s="3">
        <f>VLOOKUP(ABS(AH23-AJ21),Note!$E$1:$F$25,2,FALSE)</f>
        <v>0</v>
      </c>
      <c r="AK23" s="3">
        <f>VLOOKUP(ABS(AH23-AK21),Note!$E$1:$F$25,2,FALSE)</f>
        <v>0</v>
      </c>
      <c r="AL23">
        <f t="shared" si="30"/>
        <v>4</v>
      </c>
      <c r="AM23" s="3">
        <f>VLOOKUP(ABS(AL23-AM21),Note!$E$1:$F$25,2,FALSE)</f>
        <v>0</v>
      </c>
      <c r="AN23" s="3">
        <f>VLOOKUP(ABS(AL23-AN21),Note!$E$1:$F$25,2,FALSE)</f>
        <v>0</v>
      </c>
      <c r="AO23" s="3">
        <f>VLOOKUP(ABS(AL23-AO21),Note!$E$1:$F$25,2,FALSE)</f>
        <v>1</v>
      </c>
      <c r="AP23">
        <f t="shared" si="31"/>
        <v>4</v>
      </c>
      <c r="AQ23" s="3">
        <f>VLOOKUP(ABS(AP23-AQ21),Note!$E$1:$F$25,2,FALSE)</f>
        <v>0</v>
      </c>
      <c r="AR23" s="3">
        <f>VLOOKUP(ABS(AP23-AR21),Note!$E$1:$F$25,2,FALSE)</f>
        <v>0</v>
      </c>
      <c r="AS23" s="3">
        <f>VLOOKUP(ABS(AP23-AS21),Note!$E$1:$F$25,2,FALSE)</f>
        <v>0</v>
      </c>
      <c r="AT23">
        <f t="shared" si="32"/>
        <v>4</v>
      </c>
      <c r="AU23" s="3">
        <f>VLOOKUP(ABS(AT23-AU21),Note!$E$1:$F$25,2,FALSE)</f>
        <v>0</v>
      </c>
      <c r="AV23" s="3">
        <f>VLOOKUP(ABS(AT23-AV21),Note!$E$1:$F$25,2,FALSE)</f>
        <v>0</v>
      </c>
      <c r="AW23" s="3">
        <f>VLOOKUP(ABS(AT23-AW21),Note!$E$1:$F$25,2,FALSE)</f>
        <v>1</v>
      </c>
    </row>
    <row r="24" spans="1:49">
      <c r="A24" t="s">
        <v>49</v>
      </c>
      <c r="B24">
        <f>VLOOKUP(A24,Note!$A$1:$B$26,2,FALSE)</f>
        <v>8</v>
      </c>
      <c r="C24" s="3">
        <f>VLOOKUP(ABS(B24-C21),Note!$E$1:$F$25,2,FALSE)</f>
        <v>0</v>
      </c>
      <c r="D24" s="3">
        <f>VLOOKUP(ABS(B24-D21),Note!$E$1:$F$25,2,FALSE)</f>
        <v>0</v>
      </c>
      <c r="E24" s="3">
        <f>VLOOKUP(ABS(B24-E21),Note!$E$1:$F$25,2,FALSE)</f>
        <v>0</v>
      </c>
      <c r="F24">
        <f t="shared" si="22"/>
        <v>8</v>
      </c>
      <c r="G24" s="3">
        <f>VLOOKUP(ABS(F24-G21),Note!$E$1:$F$25,2,FALSE)</f>
        <v>0</v>
      </c>
      <c r="H24" s="3">
        <f>VLOOKUP(ABS(F24-H21),Note!$E$1:$F$25,2,FALSE)</f>
        <v>0</v>
      </c>
      <c r="I24" s="3">
        <f>VLOOKUP(ABS(F24-I21),Note!$E$1:$F$25,2,FALSE)</f>
        <v>1</v>
      </c>
      <c r="J24">
        <f t="shared" si="23"/>
        <v>8</v>
      </c>
      <c r="K24" s="3">
        <f>VLOOKUP(ABS(J24-K21),Note!$E$1:$F$25,2,FALSE)</f>
        <v>0</v>
      </c>
      <c r="L24" s="3">
        <f>VLOOKUP(ABS(J24-L21),Note!$E$1:$F$25,2,FALSE)</f>
        <v>0</v>
      </c>
      <c r="M24" s="3">
        <f>VLOOKUP(ABS(J24-M21),Note!$E$1:$F$25,2,FALSE)</f>
        <v>0</v>
      </c>
      <c r="N24">
        <f t="shared" si="24"/>
        <v>8</v>
      </c>
      <c r="O24" s="3">
        <f>VLOOKUP(ABS(N24-O21),Note!$E$1:$F$25,2,FALSE)</f>
        <v>0</v>
      </c>
      <c r="P24" s="3">
        <f>VLOOKUP(ABS(N24-P21),Note!$E$1:$F$25,2,FALSE)</f>
        <v>0</v>
      </c>
      <c r="Q24" s="3">
        <f>VLOOKUP(ABS(N24-Q21),Note!$E$1:$F$25,2,FALSE)</f>
        <v>1</v>
      </c>
      <c r="R24">
        <f t="shared" si="25"/>
        <v>8</v>
      </c>
      <c r="S24" s="3">
        <f>VLOOKUP(ABS(R24-S21),Note!$E$1:$F$25,2,FALSE)</f>
        <v>0</v>
      </c>
      <c r="T24" s="3">
        <f>VLOOKUP(ABS(R24-T21),Note!$E$1:$F$25,2,FALSE)</f>
        <v>1</v>
      </c>
      <c r="U24" s="3">
        <f>VLOOKUP(ABS(R24-U21),Note!$E$1:$F$25,2,FALSE)</f>
        <v>0</v>
      </c>
      <c r="V24">
        <f t="shared" si="26"/>
        <v>8</v>
      </c>
      <c r="W24" s="3">
        <f>VLOOKUP(ABS(V24-W21),Note!$E$1:$F$25,2,FALSE)</f>
        <v>0</v>
      </c>
      <c r="X24" s="3">
        <f>VLOOKUP(ABS(V24-X21),Note!$E$1:$F$25,2,FALSE)</f>
        <v>0</v>
      </c>
      <c r="Y24" s="3">
        <f>VLOOKUP(ABS(V24-Y21),Note!$E$1:$F$25,2,FALSE)</f>
        <v>0</v>
      </c>
      <c r="Z24">
        <f t="shared" si="27"/>
        <v>8</v>
      </c>
      <c r="AA24" s="3">
        <f>VLOOKUP(ABS(Z24-AA21),Note!$E$1:$F$25,2,FALSE)</f>
        <v>0</v>
      </c>
      <c r="AB24" s="3">
        <f>VLOOKUP(ABS(Z24-AB21),Note!$E$1:$F$25,2,FALSE)</f>
        <v>1</v>
      </c>
      <c r="AC24" s="3">
        <f>VLOOKUP(ABS(Z24-AC21),Note!$E$1:$F$25,2,FALSE)</f>
        <v>0</v>
      </c>
      <c r="AD24">
        <f t="shared" si="28"/>
        <v>8</v>
      </c>
      <c r="AE24" s="3">
        <f>VLOOKUP(ABS(AD24-AE21),Note!$E$1:$F$25,2,FALSE)</f>
        <v>1</v>
      </c>
      <c r="AF24" s="3">
        <f>VLOOKUP(ABS(AD24-AF21),Note!$E$1:$F$25,2,FALSE)</f>
        <v>0</v>
      </c>
      <c r="AG24" s="3">
        <f>VLOOKUP(ABS(AD24-AG21),Note!$E$1:$F$25,2,FALSE)</f>
        <v>0</v>
      </c>
      <c r="AH24">
        <f t="shared" si="29"/>
        <v>8</v>
      </c>
      <c r="AI24" s="3">
        <f>VLOOKUP(ABS(AH24-AI21),Note!$E$1:$F$25,2,FALSE)</f>
        <v>0</v>
      </c>
      <c r="AJ24" s="3">
        <f>VLOOKUP(ABS(AH24-AJ21),Note!$E$1:$F$25,2,FALSE)</f>
        <v>0</v>
      </c>
      <c r="AK24" s="3">
        <f>VLOOKUP(ABS(AH24-AK21),Note!$E$1:$F$25,2,FALSE)</f>
        <v>0</v>
      </c>
      <c r="AL24">
        <f t="shared" si="30"/>
        <v>8</v>
      </c>
      <c r="AM24" s="3">
        <f>VLOOKUP(ABS(AL24-AM21),Note!$E$1:$F$25,2,FALSE)</f>
        <v>1</v>
      </c>
      <c r="AN24" s="3">
        <f>VLOOKUP(ABS(AL24-AN21),Note!$E$1:$F$25,2,FALSE)</f>
        <v>0</v>
      </c>
      <c r="AO24" s="3">
        <f>VLOOKUP(ABS(AL24-AO21),Note!$E$1:$F$25,2,FALSE)</f>
        <v>0</v>
      </c>
      <c r="AP24">
        <f t="shared" si="31"/>
        <v>8</v>
      </c>
      <c r="AQ24" s="3">
        <f>VLOOKUP(ABS(AP24-AQ21),Note!$E$1:$F$25,2,FALSE)</f>
        <v>0</v>
      </c>
      <c r="AR24" s="3">
        <f>VLOOKUP(ABS(AP24-AR21),Note!$E$1:$F$25,2,FALSE)</f>
        <v>0</v>
      </c>
      <c r="AS24" s="3">
        <f>VLOOKUP(ABS(AP24-AS21),Note!$E$1:$F$25,2,FALSE)</f>
        <v>0</v>
      </c>
      <c r="AT24">
        <f t="shared" si="32"/>
        <v>8</v>
      </c>
      <c r="AU24" s="3">
        <f>VLOOKUP(ABS(AT24-AU21),Note!$E$1:$F$25,2,FALSE)</f>
        <v>0</v>
      </c>
      <c r="AV24" s="3">
        <f>VLOOKUP(ABS(AT24-AV21),Note!$E$1:$F$25,2,FALSE)</f>
        <v>0</v>
      </c>
      <c r="AW24" s="3">
        <f>VLOOKUP(ABS(AT24-AW21),Note!$E$1:$F$25,2,FALSE)</f>
        <v>0</v>
      </c>
    </row>
    <row r="25" spans="1:49">
      <c r="A25" t="s">
        <v>11</v>
      </c>
      <c r="B25">
        <f>VLOOKUP(A25,Note!$A$1:$B$26,2,FALSE)</f>
        <v>10</v>
      </c>
      <c r="C25" s="3">
        <f>VLOOKUP(ABS(B25-C21),Note!$E$1:$F$25,2,FALSE)</f>
        <v>0</v>
      </c>
      <c r="D25" s="3">
        <f>VLOOKUP(ABS(B25-D21),Note!$E$1:$F$25,2,FALSE)</f>
        <v>0</v>
      </c>
      <c r="E25" s="3">
        <f>VLOOKUP(ABS(B25-E21),Note!$E$1:$F$25,2,FALSE)</f>
        <v>0</v>
      </c>
      <c r="F25">
        <f t="shared" si="22"/>
        <v>10</v>
      </c>
      <c r="G25" s="3">
        <f>VLOOKUP(ABS(F25-G21),Note!$E$1:$F$25,2,FALSE)</f>
        <v>0</v>
      </c>
      <c r="H25" s="3">
        <f>VLOOKUP(ABS(F25-H21),Note!$E$1:$F$25,2,FALSE)</f>
        <v>0</v>
      </c>
      <c r="I25" s="3">
        <f>VLOOKUP(ABS(F25-I21),Note!$E$1:$F$25,2,FALSE)</f>
        <v>0</v>
      </c>
      <c r="J25">
        <f t="shared" si="23"/>
        <v>10</v>
      </c>
      <c r="K25" s="3">
        <f>VLOOKUP(ABS(J25-K21),Note!$E$1:$F$25,2,FALSE)</f>
        <v>0</v>
      </c>
      <c r="L25" s="3">
        <f>VLOOKUP(ABS(J25-L21),Note!$E$1:$F$25,2,FALSE)</f>
        <v>0</v>
      </c>
      <c r="M25" s="3">
        <f>VLOOKUP(ABS(J25-M21),Note!$E$1:$F$25,2,FALSE)</f>
        <v>0</v>
      </c>
      <c r="N25">
        <f t="shared" si="24"/>
        <v>10</v>
      </c>
      <c r="O25" s="3">
        <f>VLOOKUP(ABS(N25-O21),Note!$E$1:$F$25,2,FALSE)</f>
        <v>0</v>
      </c>
      <c r="P25" s="3">
        <f>VLOOKUP(ABS(N25-P21),Note!$E$1:$F$25,2,FALSE)</f>
        <v>0</v>
      </c>
      <c r="Q25" s="3">
        <f>VLOOKUP(ABS(N25-Q21),Note!$E$1:$F$25,2,FALSE)</f>
        <v>1</v>
      </c>
      <c r="R25">
        <f t="shared" si="25"/>
        <v>10</v>
      </c>
      <c r="S25" s="3">
        <f>VLOOKUP(ABS(R25-S21),Note!$E$1:$F$25,2,FALSE)</f>
        <v>0</v>
      </c>
      <c r="T25" s="3">
        <f>VLOOKUP(ABS(R25-T21),Note!$E$1:$F$25,2,FALSE)</f>
        <v>0</v>
      </c>
      <c r="U25" s="3">
        <f>VLOOKUP(ABS(R25-U21),Note!$E$1:$F$25,2,FALSE)</f>
        <v>0</v>
      </c>
      <c r="V25">
        <f t="shared" si="26"/>
        <v>10</v>
      </c>
      <c r="W25" s="3">
        <f>VLOOKUP(ABS(V25-W21),Note!$E$1:$F$25,2,FALSE)</f>
        <v>0</v>
      </c>
      <c r="X25" s="3">
        <f>VLOOKUP(ABS(V25-X21),Note!$E$1:$F$25,2,FALSE)</f>
        <v>0</v>
      </c>
      <c r="Y25" s="3">
        <f>VLOOKUP(ABS(V25-Y21),Note!$E$1:$F$25,2,FALSE)</f>
        <v>1</v>
      </c>
      <c r="Z25">
        <f t="shared" si="27"/>
        <v>10</v>
      </c>
      <c r="AA25" s="3">
        <f>VLOOKUP(ABS(Z25-AA21),Note!$E$1:$F$25,2,FALSE)</f>
        <v>0</v>
      </c>
      <c r="AB25" s="3">
        <f>VLOOKUP(ABS(Z25-AB21),Note!$E$1:$F$25,2,FALSE)</f>
        <v>1</v>
      </c>
      <c r="AC25" s="3">
        <f>VLOOKUP(ABS(Z25-AC21),Note!$E$1:$F$25,2,FALSE)</f>
        <v>0</v>
      </c>
      <c r="AD25">
        <f t="shared" si="28"/>
        <v>10</v>
      </c>
      <c r="AE25" s="3">
        <f>VLOOKUP(ABS(AD25-AE21),Note!$E$1:$F$25,2,FALSE)</f>
        <v>0</v>
      </c>
      <c r="AF25" s="3">
        <f>VLOOKUP(ABS(AD25-AF21),Note!$E$1:$F$25,2,FALSE)</f>
        <v>0</v>
      </c>
      <c r="AG25" s="3">
        <f>VLOOKUP(ABS(AD25-AG21),Note!$E$1:$F$25,2,FALSE)</f>
        <v>0</v>
      </c>
      <c r="AH25">
        <f t="shared" si="29"/>
        <v>10</v>
      </c>
      <c r="AI25" s="3">
        <f>VLOOKUP(ABS(AH25-AI21),Note!$E$1:$F$25,2,FALSE)</f>
        <v>0</v>
      </c>
      <c r="AJ25" s="3">
        <f>VLOOKUP(ABS(AH25-AJ21),Note!$E$1:$F$25,2,FALSE)</f>
        <v>1</v>
      </c>
      <c r="AK25" s="3">
        <f>VLOOKUP(ABS(AH25-AK21),Note!$E$1:$F$25,2,FALSE)</f>
        <v>0</v>
      </c>
      <c r="AL25">
        <f t="shared" si="30"/>
        <v>10</v>
      </c>
      <c r="AM25" s="3">
        <f>VLOOKUP(ABS(AL25-AM21),Note!$E$1:$F$25,2,FALSE)</f>
        <v>1</v>
      </c>
      <c r="AN25" s="3">
        <f>VLOOKUP(ABS(AL25-AN21),Note!$E$1:$F$25,2,FALSE)</f>
        <v>0</v>
      </c>
      <c r="AO25" s="3">
        <f>VLOOKUP(ABS(AL25-AO21),Note!$E$1:$F$25,2,FALSE)</f>
        <v>0</v>
      </c>
      <c r="AP25">
        <f t="shared" si="31"/>
        <v>10</v>
      </c>
      <c r="AQ25" s="3">
        <f>VLOOKUP(ABS(AP25-AQ21),Note!$E$1:$F$25,2,FALSE)</f>
        <v>0</v>
      </c>
      <c r="AR25" s="3">
        <f>VLOOKUP(ABS(AP25-AR21),Note!$E$1:$F$25,2,FALSE)</f>
        <v>0</v>
      </c>
      <c r="AS25" s="3">
        <f>VLOOKUP(ABS(AP25-AS21),Note!$E$1:$F$25,2,FALSE)</f>
        <v>0</v>
      </c>
      <c r="AT25">
        <f t="shared" si="32"/>
        <v>10</v>
      </c>
      <c r="AU25" s="3">
        <f>VLOOKUP(ABS(AT25-AU21),Note!$E$1:$F$25,2,FALSE)</f>
        <v>1</v>
      </c>
      <c r="AV25" s="3">
        <f>VLOOKUP(ABS(AT25-AV21),Note!$E$1:$F$25,2,FALSE)</f>
        <v>0</v>
      </c>
      <c r="AW25" s="3">
        <f>VLOOKUP(ABS(AT25-AW21),Note!$E$1:$F$25,2,FALSE)</f>
        <v>0</v>
      </c>
    </row>
    <row r="26" spans="1:49">
      <c r="A26" t="str">
        <f>VLOOKUP(まとめ3!$A$1&amp;"_♭9",Tension!$A$2:$C$133,2,FALSE)</f>
        <v>D♭</v>
      </c>
      <c r="B26">
        <f>VLOOKUP(A26,Note!$A$1:$B$26,2,FALSE)</f>
        <v>1</v>
      </c>
      <c r="C26" s="3">
        <f>VLOOKUP(ABS(B26-C21),Note!$E$1:$F$25,2,FALSE)</f>
        <v>1</v>
      </c>
      <c r="D26" s="3">
        <f>VLOOKUP(ABS(B26-D21),Note!$E$1:$F$25,2,FALSE)</f>
        <v>0</v>
      </c>
      <c r="E26" s="3">
        <f>VLOOKUP(ABS(B26-E21),Note!$E$1:$F$25,2,FALSE)</f>
        <v>0</v>
      </c>
      <c r="F26">
        <f t="shared" si="22"/>
        <v>1</v>
      </c>
      <c r="G26" s="3">
        <f>VLOOKUP(ABS(F26-G21),Note!$E$1:$F$25,2,FALSE)</f>
        <v>0</v>
      </c>
      <c r="H26" s="3">
        <f>VLOOKUP(ABS(F26-H21),Note!$E$1:$F$25,2,FALSE)</f>
        <v>0</v>
      </c>
      <c r="I26" s="3">
        <f>VLOOKUP(ABS(F26-I21),Note!$E$1:$F$25,2,FALSE)</f>
        <v>0</v>
      </c>
      <c r="J26">
        <f t="shared" si="23"/>
        <v>1</v>
      </c>
      <c r="K26" s="3">
        <f>VLOOKUP(ABS(J26-K21),Note!$E$1:$F$25,2,FALSE)</f>
        <v>1</v>
      </c>
      <c r="L26" s="3">
        <f>VLOOKUP(ABS(J26-L21),Note!$E$1:$F$25,2,FALSE)</f>
        <v>0</v>
      </c>
      <c r="M26" s="3">
        <f>VLOOKUP(ABS(J26-M21),Note!$E$1:$F$25,2,FALSE)</f>
        <v>0</v>
      </c>
      <c r="N26">
        <f t="shared" si="24"/>
        <v>1</v>
      </c>
      <c r="O26" s="3">
        <f>VLOOKUP(ABS(N26-O21),Note!$E$1:$F$25,2,FALSE)</f>
        <v>0</v>
      </c>
      <c r="P26" s="3">
        <f>VLOOKUP(ABS(N26-P21),Note!$E$1:$F$25,2,FALSE)</f>
        <v>0</v>
      </c>
      <c r="Q26" s="3">
        <f>VLOOKUP(ABS(N26-Q21),Note!$E$1:$F$25,2,FALSE)</f>
        <v>0</v>
      </c>
      <c r="R26">
        <f t="shared" si="25"/>
        <v>1</v>
      </c>
      <c r="S26" s="3">
        <f>VLOOKUP(ABS(R26-S21),Note!$E$1:$F$25,2,FALSE)</f>
        <v>0</v>
      </c>
      <c r="T26" s="3">
        <f>VLOOKUP(ABS(R26-T21),Note!$E$1:$F$25,2,FALSE)</f>
        <v>0</v>
      </c>
      <c r="U26" s="3">
        <f>VLOOKUP(ABS(R26-U21),Note!$E$1:$F$25,2,FALSE)</f>
        <v>0</v>
      </c>
      <c r="V26">
        <f t="shared" si="26"/>
        <v>1</v>
      </c>
      <c r="W26" s="3">
        <f>VLOOKUP(ABS(V26-W21),Note!$E$1:$F$25,2,FALSE)</f>
        <v>0</v>
      </c>
      <c r="X26" s="3">
        <f>VLOOKUP(ABS(V26-X21),Note!$E$1:$F$25,2,FALSE)</f>
        <v>0</v>
      </c>
      <c r="Y26" s="3">
        <f>VLOOKUP(ABS(V26-Y21),Note!$E$1:$F$25,2,FALSE)</f>
        <v>0</v>
      </c>
      <c r="Z26">
        <f t="shared" si="27"/>
        <v>1</v>
      </c>
      <c r="AA26" s="3">
        <f>VLOOKUP(ABS(Z26-AA21),Note!$E$1:$F$25,2,FALSE)</f>
        <v>0</v>
      </c>
      <c r="AB26" s="3">
        <f>VLOOKUP(ABS(Z26-AB21),Note!$E$1:$F$25,2,FALSE)</f>
        <v>0</v>
      </c>
      <c r="AC26" s="3">
        <f>VLOOKUP(ABS(Z26-AC21),Note!$E$1:$F$25,2,FALSE)</f>
        <v>1</v>
      </c>
      <c r="AD26">
        <f t="shared" si="28"/>
        <v>1</v>
      </c>
      <c r="AE26" s="3">
        <f>VLOOKUP(ABS(AD26-AE21),Note!$E$1:$F$25,2,FALSE)</f>
        <v>0</v>
      </c>
      <c r="AF26" s="3">
        <f>VLOOKUP(ABS(AD26-AF21),Note!$E$1:$F$25,2,FALSE)</f>
        <v>0</v>
      </c>
      <c r="AG26" s="3">
        <f>VLOOKUP(ABS(AD26-AG21),Note!$E$1:$F$25,2,FALSE)</f>
        <v>0</v>
      </c>
      <c r="AH26">
        <f t="shared" si="29"/>
        <v>1</v>
      </c>
      <c r="AI26" s="3">
        <f>VLOOKUP(ABS(AH26-AI21),Note!$E$1:$F$25,2,FALSE)</f>
        <v>0</v>
      </c>
      <c r="AJ26" s="3">
        <f>VLOOKUP(ABS(AH26-AJ21),Note!$E$1:$F$25,2,FALSE)</f>
        <v>0</v>
      </c>
      <c r="AK26" s="3">
        <f>VLOOKUP(ABS(AH26-AK21),Note!$E$1:$F$25,2,FALSE)</f>
        <v>1</v>
      </c>
      <c r="AL26">
        <f t="shared" si="30"/>
        <v>1</v>
      </c>
      <c r="AM26" s="3">
        <f>VLOOKUP(ABS(AL26-AM21),Note!$E$1:$F$25,2,FALSE)</f>
        <v>0</v>
      </c>
      <c r="AN26" s="3">
        <f>VLOOKUP(ABS(AL26-AN21),Note!$E$1:$F$25,2,FALSE)</f>
        <v>1</v>
      </c>
      <c r="AO26" s="3">
        <f>VLOOKUP(ABS(AL26-AO21),Note!$E$1:$F$25,2,FALSE)</f>
        <v>0</v>
      </c>
      <c r="AP26">
        <f t="shared" si="31"/>
        <v>1</v>
      </c>
      <c r="AQ26" s="3">
        <f>VLOOKUP(ABS(AP26-AQ21),Note!$E$1:$F$25,2,FALSE)</f>
        <v>0</v>
      </c>
      <c r="AR26" s="3">
        <f>VLOOKUP(ABS(AP26-AR21),Note!$E$1:$F$25,2,FALSE)</f>
        <v>0</v>
      </c>
      <c r="AS26" s="3">
        <f>VLOOKUP(ABS(AP26-AS21),Note!$E$1:$F$25,2,FALSE)</f>
        <v>0</v>
      </c>
      <c r="AT26">
        <f t="shared" si="32"/>
        <v>1</v>
      </c>
      <c r="AU26" s="3">
        <f>VLOOKUP(ABS(AT26-AU21),Note!$E$1:$F$25,2,FALSE)</f>
        <v>0</v>
      </c>
      <c r="AV26" s="3">
        <f>VLOOKUP(ABS(AT26-AV21),Note!$E$1:$F$25,2,FALSE)</f>
        <v>1</v>
      </c>
      <c r="AW26" s="3">
        <f>VLOOKUP(ABS(AT26-AW21),Note!$E$1:$F$25,2,FALSE)</f>
        <v>0</v>
      </c>
    </row>
    <row r="27" spans="4:48">
      <c r="D27">
        <f>SUM(C22:C26,D22:D26,E22:E26)</f>
        <v>2</v>
      </c>
      <c r="H27">
        <f>SUM(G22:G26,H22:H26,I22:I26)</f>
        <v>2</v>
      </c>
      <c r="L27">
        <f>SUM(K22:K26,L22:L26,M22:M26)</f>
        <v>2</v>
      </c>
      <c r="P27">
        <f>SUM(O22:O26,P22:P26,Q22:Q26)</f>
        <v>3</v>
      </c>
      <c r="T27">
        <f>SUM(S22:S26,T22:T26,U22:U26)</f>
        <v>1</v>
      </c>
      <c r="X27">
        <f>SUM(W22:W26,X22:X26,Y22:Y26)</f>
        <v>3</v>
      </c>
      <c r="AB27">
        <f>SUM(AA22:AA26,AB22:AB26,AC22:AC26)</f>
        <v>3</v>
      </c>
      <c r="AF27">
        <f>SUM(AE22:AE26,AF22:AF26,AG22:AG26)</f>
        <v>2</v>
      </c>
      <c r="AJ27">
        <f>SUM(AI22:AI26,AJ22:AJ26,AK22:AK26)</f>
        <v>3</v>
      </c>
      <c r="AN27">
        <f>SUM(AM22:AM26,AN22:AN26,AO22:AO26)</f>
        <v>4</v>
      </c>
      <c r="AR27">
        <f>SUM(AQ22:AQ26,AR22:AR26,AS22:AS26)</f>
        <v>1</v>
      </c>
      <c r="AV27">
        <f>SUM(AU22:AU26,AV22:AV26,AW22:AW26)</f>
        <v>4</v>
      </c>
    </row>
    <row r="28" spans="1:49">
      <c r="A28" s="1" t="str">
        <f>D36&amp;H36&amp;L36&amp;P36&amp;T36&amp;X36&amp;AB36&amp;AF36&amp;AJ36&amp;AN36&amp;AR36&amp;AV36</f>
        <v>1414／／／／／／／／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478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3:50">
      <c r="C29" t="s">
        <v>0</v>
      </c>
      <c r="D29" t="s">
        <v>5</v>
      </c>
      <c r="E29" t="s">
        <v>49</v>
      </c>
      <c r="G29" t="s">
        <v>38</v>
      </c>
      <c r="H29" t="s">
        <v>6</v>
      </c>
      <c r="I29" t="s">
        <v>10</v>
      </c>
      <c r="K29" t="s">
        <v>3</v>
      </c>
      <c r="L29" t="s">
        <v>45</v>
      </c>
      <c r="M29" t="s">
        <v>11</v>
      </c>
      <c r="O29" t="s">
        <v>42</v>
      </c>
      <c r="P29" t="s">
        <v>8</v>
      </c>
      <c r="Q29" t="s">
        <v>12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3:50">
      <c r="C30">
        <f>VLOOKUP(C29,Note!$A$1:$B$26,2,FALSE)</f>
        <v>0</v>
      </c>
      <c r="D30">
        <f>VLOOKUP(D29,Note!$A$1:$B$26,2,FALSE)</f>
        <v>4</v>
      </c>
      <c r="E30">
        <f>VLOOKUP(E29,Note!$A$1:$B$26,2,FALSE)</f>
        <v>8</v>
      </c>
      <c r="G30">
        <f>VLOOKUP(G29,Note!$A$1:$B$26,2,FALSE)</f>
        <v>1</v>
      </c>
      <c r="H30">
        <f>VLOOKUP(H29,Note!$A$1:$B$26,2,FALSE)</f>
        <v>5</v>
      </c>
      <c r="I30">
        <f>VLOOKUP(I29,Note!$A$1:$B$26,2,FALSE)</f>
        <v>9</v>
      </c>
      <c r="K30">
        <f>VLOOKUP(K29,Note!$A$1:$B$26,2,FALSE)</f>
        <v>2</v>
      </c>
      <c r="L30">
        <f>VLOOKUP(L29,Note!$A$1:$B$26,2,FALSE)</f>
        <v>6</v>
      </c>
      <c r="M30">
        <f>VLOOKUP(M29,Note!$A$1:$B$26,2,FALSE)</f>
        <v>10</v>
      </c>
      <c r="O30">
        <f>VLOOKUP(O29,Note!$A$1:$B$26,2,FALSE)</f>
        <v>3</v>
      </c>
      <c r="P30">
        <f>VLOOKUP(P29,Note!$A$1:$B$26,2,FALSE)</f>
        <v>7</v>
      </c>
      <c r="Q30">
        <f>VLOOKUP(Q29,Note!$A$1:$B$26,2,FALSE)</f>
        <v>11</v>
      </c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>
      <c r="A31" t="str">
        <f>まとめ3!$A$1</f>
        <v>C</v>
      </c>
      <c r="B31">
        <f>VLOOKUP(A31,Note!$A$1:$B$26,2,FALSE)</f>
        <v>0</v>
      </c>
      <c r="C31" s="3">
        <f>VLOOKUP(ABS(B31-C30),Note!$E$1:$F$25,2,FALSE)</f>
        <v>0</v>
      </c>
      <c r="D31" s="3">
        <f>VLOOKUP(ABS(B31-D30),Note!$E$1:$F$25,2,FALSE)</f>
        <v>0</v>
      </c>
      <c r="E31" s="3">
        <f>VLOOKUP(ABS(B31-E30),Note!$E$1:$F$25,2,FALSE)</f>
        <v>0</v>
      </c>
      <c r="F31">
        <f t="shared" ref="F31:F35" si="33">B31</f>
        <v>0</v>
      </c>
      <c r="G31" s="3">
        <f>VLOOKUP(ABS(F31-G30),Note!$E$1:$F$25,2,FALSE)</f>
        <v>1</v>
      </c>
      <c r="H31" s="3">
        <f>VLOOKUP(ABS(F31-H30),Note!$E$1:$F$25,2,FALSE)</f>
        <v>0</v>
      </c>
      <c r="I31" s="3">
        <f>VLOOKUP(ABS(F31-I30),Note!$E$1:$F$25,2,FALSE)</f>
        <v>0</v>
      </c>
      <c r="J31">
        <f t="shared" ref="J31:J35" si="34">F31</f>
        <v>0</v>
      </c>
      <c r="K31" s="3">
        <f>VLOOKUP(ABS(J31-K30),Note!$E$1:$F$25,2,FALSE)</f>
        <v>0</v>
      </c>
      <c r="L31" s="3">
        <f>VLOOKUP(ABS(J31-L30),Note!$E$1:$F$25,2,FALSE)</f>
        <v>0</v>
      </c>
      <c r="M31" s="3">
        <f>VLOOKUP(ABS(J31-M30),Note!$E$1:$F$25,2,FALSE)</f>
        <v>0</v>
      </c>
      <c r="N31">
        <f t="shared" ref="N31:N35" si="35">J31</f>
        <v>0</v>
      </c>
      <c r="O31" s="3">
        <f>VLOOKUP(ABS(N31-O30),Note!$E$1:$F$25,2,FALSE)</f>
        <v>0</v>
      </c>
      <c r="P31" s="3">
        <f>VLOOKUP(ABS(N31-P30),Note!$E$1:$F$25,2,FALSE)</f>
        <v>0</v>
      </c>
      <c r="Q31" s="3">
        <f>VLOOKUP(ABS(N31-Q30),Note!$E$1:$F$25,2,FALSE)</f>
        <v>1</v>
      </c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>
      <c r="A32" t="str">
        <f>VLOOKUP(まとめ3!$A$1&amp;"aug7",Chords!$A$2:$D$188,2,FALSE)</f>
        <v>E</v>
      </c>
      <c r="B32">
        <f>VLOOKUP(A32,Note!$A$1:$B$26,2,FALSE)</f>
        <v>4</v>
      </c>
      <c r="C32" s="3">
        <f>VLOOKUP(ABS(B32-C30),Note!$E$1:$F$25,2,FALSE)</f>
        <v>0</v>
      </c>
      <c r="D32" s="3">
        <f>VLOOKUP(ABS(B32-D30),Note!$E$1:$F$25,2,FALSE)</f>
        <v>0</v>
      </c>
      <c r="E32" s="3">
        <f>VLOOKUP(ABS(B32-E30),Note!$E$1:$F$25,2,FALSE)</f>
        <v>0</v>
      </c>
      <c r="F32">
        <f t="shared" si="33"/>
        <v>4</v>
      </c>
      <c r="G32" s="3">
        <f>VLOOKUP(ABS(F32-G30),Note!$E$1:$F$25,2,FALSE)</f>
        <v>0</v>
      </c>
      <c r="H32" s="3">
        <f>VLOOKUP(ABS(F32-H30),Note!$E$1:$F$25,2,FALSE)</f>
        <v>1</v>
      </c>
      <c r="I32" s="3">
        <f>VLOOKUP(ABS(F32-I30),Note!$E$1:$F$25,2,FALSE)</f>
        <v>0</v>
      </c>
      <c r="J32">
        <f t="shared" si="34"/>
        <v>4</v>
      </c>
      <c r="K32" s="3">
        <f>VLOOKUP(ABS(J32-K30),Note!$E$1:$F$25,2,FALSE)</f>
        <v>0</v>
      </c>
      <c r="L32" s="3">
        <f>VLOOKUP(ABS(J32-L30),Note!$E$1:$F$25,2,FALSE)</f>
        <v>0</v>
      </c>
      <c r="M32" s="3">
        <f>VLOOKUP(ABS(J32-M30),Note!$E$1:$F$25,2,FALSE)</f>
        <v>0</v>
      </c>
      <c r="N32">
        <f t="shared" si="35"/>
        <v>4</v>
      </c>
      <c r="O32" s="3">
        <f>VLOOKUP(ABS(N32-O30),Note!$E$1:$F$25,2,FALSE)</f>
        <v>1</v>
      </c>
      <c r="P32" s="3">
        <f>VLOOKUP(ABS(N32-P30),Note!$E$1:$F$25,2,FALSE)</f>
        <v>0</v>
      </c>
      <c r="Q32" s="3">
        <f>VLOOKUP(ABS(N32-Q30),Note!$E$1:$F$25,2,FALSE)</f>
        <v>0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>
      <c r="A33" t="str">
        <f>VLOOKUP(まとめ3!$A$1&amp;"aug7",Chords!$A$2:$D$188,3,FALSE)</f>
        <v>G#</v>
      </c>
      <c r="B33">
        <f>VLOOKUP(A33,Note!$A$1:$B$26,2,FALSE)</f>
        <v>8</v>
      </c>
      <c r="C33" s="3">
        <f>VLOOKUP(ABS(B33-C30),Note!$E$1:$F$25,2,FALSE)</f>
        <v>0</v>
      </c>
      <c r="D33" s="3">
        <f>VLOOKUP(ABS(B33-D30),Note!$E$1:$F$25,2,FALSE)</f>
        <v>0</v>
      </c>
      <c r="E33" s="3">
        <f>VLOOKUP(ABS(B33-E30),Note!$E$1:$F$25,2,FALSE)</f>
        <v>0</v>
      </c>
      <c r="F33">
        <f t="shared" si="33"/>
        <v>8</v>
      </c>
      <c r="G33" s="3">
        <f>VLOOKUP(ABS(F33-G30),Note!$E$1:$F$25,2,FALSE)</f>
        <v>0</v>
      </c>
      <c r="H33" s="3">
        <f>VLOOKUP(ABS(F33-H30),Note!$E$1:$F$25,2,FALSE)</f>
        <v>0</v>
      </c>
      <c r="I33" s="3">
        <f>VLOOKUP(ABS(F33-I30),Note!$E$1:$F$25,2,FALSE)</f>
        <v>1</v>
      </c>
      <c r="J33">
        <f t="shared" si="34"/>
        <v>8</v>
      </c>
      <c r="K33" s="3">
        <f>VLOOKUP(ABS(J33-K30),Note!$E$1:$F$25,2,FALSE)</f>
        <v>0</v>
      </c>
      <c r="L33" s="3">
        <f>VLOOKUP(ABS(J33-L30),Note!$E$1:$F$25,2,FALSE)</f>
        <v>0</v>
      </c>
      <c r="M33" s="3">
        <f>VLOOKUP(ABS(J33-M30),Note!$E$1:$F$25,2,FALSE)</f>
        <v>0</v>
      </c>
      <c r="N33">
        <f t="shared" si="35"/>
        <v>8</v>
      </c>
      <c r="O33" s="3">
        <f>VLOOKUP(ABS(N33-O30),Note!$E$1:$F$25,2,FALSE)</f>
        <v>0</v>
      </c>
      <c r="P33" s="3">
        <f>VLOOKUP(ABS(N33-P30),Note!$E$1:$F$25,2,FALSE)</f>
        <v>1</v>
      </c>
      <c r="Q33" s="3">
        <f>VLOOKUP(ABS(N33-Q30),Note!$E$1:$F$25,2,FALSE)</f>
        <v>0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>
      <c r="A34" t="str">
        <f>VLOOKUP(まとめ3!$A$1&amp;"aug7",Chords!$A$2:$D$188,4,FALSE)</f>
        <v>B♭</v>
      </c>
      <c r="B34">
        <f>VLOOKUP(A34,Note!$A$1:$B$26,2,FALSE)</f>
        <v>10</v>
      </c>
      <c r="C34" s="3">
        <f>VLOOKUP(ABS(B34-C30),Note!$E$1:$F$25,2,FALSE)</f>
        <v>0</v>
      </c>
      <c r="D34" s="3">
        <f>VLOOKUP(ABS(B34-D30),Note!$E$1:$F$25,2,FALSE)</f>
        <v>0</v>
      </c>
      <c r="E34" s="3">
        <f>VLOOKUP(ABS(B34-E30),Note!$E$1:$F$25,2,FALSE)</f>
        <v>0</v>
      </c>
      <c r="F34">
        <f t="shared" si="33"/>
        <v>10</v>
      </c>
      <c r="G34" s="3">
        <f>VLOOKUP(ABS(F34-G30),Note!$E$1:$F$25,2,FALSE)</f>
        <v>0</v>
      </c>
      <c r="H34" s="3">
        <f>VLOOKUP(ABS(F34-H30),Note!$E$1:$F$25,2,FALSE)</f>
        <v>0</v>
      </c>
      <c r="I34" s="3">
        <f>VLOOKUP(ABS(F34-I30),Note!$E$1:$F$25,2,FALSE)</f>
        <v>1</v>
      </c>
      <c r="J34">
        <f t="shared" si="34"/>
        <v>10</v>
      </c>
      <c r="K34" s="3">
        <f>VLOOKUP(ABS(J34-K30),Note!$E$1:$F$25,2,FALSE)</f>
        <v>0</v>
      </c>
      <c r="L34" s="3">
        <f>VLOOKUP(ABS(J34-L30),Note!$E$1:$F$25,2,FALSE)</f>
        <v>0</v>
      </c>
      <c r="M34" s="3">
        <f>VLOOKUP(ABS(J34-M30),Note!$E$1:$F$25,2,FALSE)</f>
        <v>0</v>
      </c>
      <c r="N34">
        <f t="shared" si="35"/>
        <v>10</v>
      </c>
      <c r="O34" s="3">
        <f>VLOOKUP(ABS(N34-O30),Note!$E$1:$F$25,2,FALSE)</f>
        <v>0</v>
      </c>
      <c r="P34" s="3">
        <f>VLOOKUP(ABS(N34-P30),Note!$E$1:$F$25,2,FALSE)</f>
        <v>0</v>
      </c>
      <c r="Q34" s="3">
        <f>VLOOKUP(ABS(N34-Q30),Note!$E$1:$F$25,2,FALSE)</f>
        <v>1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>
      <c r="A35" t="str">
        <f>VLOOKUP(まとめ3!$A$1&amp;"_♭9",Tension!$A$2:$C$133,2,FALSE)</f>
        <v>D♭</v>
      </c>
      <c r="B35">
        <f>VLOOKUP(A35,Note!$A$1:$B$26,2,FALSE)</f>
        <v>1</v>
      </c>
      <c r="C35" s="3">
        <f>VLOOKUP(ABS(B35-C30),Note!$E$1:$F$25,2,FALSE)</f>
        <v>1</v>
      </c>
      <c r="D35" s="3">
        <f>VLOOKUP(ABS(B35-D30),Note!$E$1:$F$25,2,FALSE)</f>
        <v>0</v>
      </c>
      <c r="E35" s="3">
        <f>VLOOKUP(ABS(B35-E30),Note!$E$1:$F$25,2,FALSE)</f>
        <v>0</v>
      </c>
      <c r="F35">
        <f t="shared" si="33"/>
        <v>1</v>
      </c>
      <c r="G35" s="3">
        <f>VLOOKUP(ABS(F35-G30),Note!$E$1:$F$25,2,FALSE)</f>
        <v>0</v>
      </c>
      <c r="H35" s="3">
        <f>VLOOKUP(ABS(F35-H30),Note!$E$1:$F$25,2,FALSE)</f>
        <v>0</v>
      </c>
      <c r="I35" s="3">
        <f>VLOOKUP(ABS(F35-I30),Note!$E$1:$F$25,2,FALSE)</f>
        <v>0</v>
      </c>
      <c r="J35">
        <f t="shared" si="34"/>
        <v>1</v>
      </c>
      <c r="K35" s="3">
        <f>VLOOKUP(ABS(J35-K30),Note!$E$1:$F$25,2,FALSE)</f>
        <v>1</v>
      </c>
      <c r="L35" s="3">
        <f>VLOOKUP(ABS(J35-L30),Note!$E$1:$F$25,2,FALSE)</f>
        <v>0</v>
      </c>
      <c r="M35" s="3">
        <f>VLOOKUP(ABS(J35-M30),Note!$E$1:$F$25,2,FALSE)</f>
        <v>0</v>
      </c>
      <c r="N35">
        <f t="shared" si="35"/>
        <v>1</v>
      </c>
      <c r="O35" s="3">
        <f>VLOOKUP(ABS(N35-O30),Note!$E$1:$F$25,2,FALSE)</f>
        <v>0</v>
      </c>
      <c r="P35" s="3">
        <f>VLOOKUP(ABS(N35-P30),Note!$E$1:$F$25,2,FALSE)</f>
        <v>0</v>
      </c>
      <c r="Q35" s="3">
        <f>VLOOKUP(ABS(N35-Q30),Note!$E$1:$F$25,2,FALSE)</f>
        <v>0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4:50">
      <c r="D36">
        <f>SUM(C31:C35,D31:D35,E31:E35)</f>
        <v>1</v>
      </c>
      <c r="H36">
        <f>SUM(G31:G35,H31:H35,I31:I35)</f>
        <v>4</v>
      </c>
      <c r="L36">
        <f>SUM(K31:K35,L31:L35,M31:M35)</f>
        <v>1</v>
      </c>
      <c r="P36">
        <f>SUM(O31:O35,P31:P35,Q31:Q35)</f>
        <v>4</v>
      </c>
      <c r="S36" s="4"/>
      <c r="T36" t="s">
        <v>370</v>
      </c>
      <c r="X36" t="s">
        <v>370</v>
      </c>
      <c r="AB36" t="s">
        <v>370</v>
      </c>
      <c r="AF36" t="s">
        <v>370</v>
      </c>
      <c r="AJ36" t="s">
        <v>370</v>
      </c>
      <c r="AN36" t="s">
        <v>370</v>
      </c>
      <c r="AR36" t="s">
        <v>370</v>
      </c>
      <c r="AV36" t="s">
        <v>370</v>
      </c>
      <c r="AW36" s="4"/>
      <c r="AX36" s="4"/>
    </row>
    <row r="38" spans="19:51"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1:51"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4" spans="2:20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2:50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</row>
    <row r="46" spans="2:50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</row>
    <row r="47" spans="21:50"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</row>
    <row r="48" spans="21:50"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</row>
    <row r="49" spans="2:50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</row>
    <row r="50" spans="2:20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2:20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2:20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2:20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</sheetData>
  <pageMargins left="0.699305555555556" right="0.699305555555556" top="0.75" bottom="0.75" header="0.3" footer="0.3"/>
  <pageSetup paperSize="9" orientation="portrait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9.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F51"/>
  <sheetViews>
    <sheetView tabSelected="1" view="pageBreakPreview" zoomScaleNormal="70" zoomScaleSheetLayoutView="100" workbookViewId="0">
      <selection activeCell="AC50" sqref="AC50"/>
    </sheetView>
  </sheetViews>
  <sheetFormatPr defaultColWidth="9" defaultRowHeight="19.5"/>
  <cols>
    <col min="1" max="1" width="6.22222222222222" customWidth="1"/>
    <col min="2" max="2" width="7.22222222222222" customWidth="1"/>
    <col min="3" max="35" width="3.88888888888889" customWidth="1"/>
    <col min="36" max="36" width="4.22222222222222" customWidth="1"/>
    <col min="37" max="43" width="3.88888888888889" customWidth="1"/>
    <col min="44" max="50" width="4.77777777777778" customWidth="1"/>
    <col min="51" max="81" width="4.66666666666667" customWidth="1"/>
  </cols>
  <sheetData>
    <row r="1" spans="1:2">
      <c r="A1" s="13" t="s">
        <v>0</v>
      </c>
      <c r="B1" s="14"/>
    </row>
    <row r="2" ht="20.25" spans="1:2">
      <c r="A2" s="15"/>
      <c r="B2" s="16"/>
    </row>
    <row r="3" hidden="1" spans="2:2">
      <c r="B3">
        <f>VLOOKUP(A1,Note!$A$1:$B$26,2,FALSE)</f>
        <v>0</v>
      </c>
    </row>
    <row r="4" ht="20.25" spans="1:1">
      <c r="A4" t="s">
        <v>17</v>
      </c>
    </row>
    <row r="5" hidden="1" spans="3:32">
      <c r="C5">
        <v>8</v>
      </c>
      <c r="D5">
        <v>1</v>
      </c>
      <c r="E5">
        <v>11</v>
      </c>
      <c r="F5">
        <v>6</v>
      </c>
      <c r="G5">
        <v>3</v>
      </c>
      <c r="H5">
        <v>8</v>
      </c>
      <c r="I5">
        <v>10</v>
      </c>
      <c r="J5">
        <v>5</v>
      </c>
      <c r="K5">
        <v>0</v>
      </c>
      <c r="L5">
        <v>5</v>
      </c>
      <c r="M5">
        <v>3</v>
      </c>
      <c r="N5">
        <v>4</v>
      </c>
      <c r="O5">
        <v>5</v>
      </c>
      <c r="P5">
        <v>10</v>
      </c>
      <c r="Q5">
        <v>1</v>
      </c>
      <c r="R5">
        <v>11</v>
      </c>
      <c r="S5">
        <v>6</v>
      </c>
      <c r="T5">
        <v>0</v>
      </c>
      <c r="U5">
        <v>2</v>
      </c>
      <c r="V5">
        <v>3</v>
      </c>
      <c r="W5">
        <v>6</v>
      </c>
      <c r="X5">
        <v>7</v>
      </c>
      <c r="Y5">
        <v>8</v>
      </c>
      <c r="Z5">
        <v>9</v>
      </c>
      <c r="AA5">
        <v>10</v>
      </c>
      <c r="AB5">
        <v>11</v>
      </c>
      <c r="AC5">
        <v>0</v>
      </c>
      <c r="AD5">
        <v>1</v>
      </c>
      <c r="AE5">
        <v>2</v>
      </c>
      <c r="AF5">
        <v>3</v>
      </c>
    </row>
    <row r="6" ht="20.25" hidden="1" spans="3:32">
      <c r="C6">
        <f t="shared" ref="C6:AF6" si="0">MOD($B$3+C$5,12)</f>
        <v>8</v>
      </c>
      <c r="D6">
        <f t="shared" si="0"/>
        <v>1</v>
      </c>
      <c r="E6">
        <f t="shared" si="0"/>
        <v>11</v>
      </c>
      <c r="F6">
        <f t="shared" si="0"/>
        <v>6</v>
      </c>
      <c r="G6">
        <f t="shared" si="0"/>
        <v>3</v>
      </c>
      <c r="H6">
        <f t="shared" si="0"/>
        <v>8</v>
      </c>
      <c r="I6">
        <f t="shared" si="0"/>
        <v>10</v>
      </c>
      <c r="J6">
        <f t="shared" si="0"/>
        <v>5</v>
      </c>
      <c r="K6">
        <f t="shared" si="0"/>
        <v>0</v>
      </c>
      <c r="L6">
        <f t="shared" si="0"/>
        <v>5</v>
      </c>
      <c r="M6">
        <f t="shared" si="0"/>
        <v>3</v>
      </c>
      <c r="N6">
        <f t="shared" si="0"/>
        <v>4</v>
      </c>
      <c r="O6">
        <f t="shared" si="0"/>
        <v>5</v>
      </c>
      <c r="P6">
        <f t="shared" si="0"/>
        <v>10</v>
      </c>
      <c r="Q6">
        <f t="shared" si="0"/>
        <v>1</v>
      </c>
      <c r="R6">
        <f t="shared" si="0"/>
        <v>11</v>
      </c>
      <c r="S6">
        <f t="shared" si="0"/>
        <v>6</v>
      </c>
      <c r="T6">
        <f t="shared" si="0"/>
        <v>0</v>
      </c>
      <c r="U6">
        <f t="shared" si="0"/>
        <v>2</v>
      </c>
      <c r="V6">
        <f t="shared" si="0"/>
        <v>3</v>
      </c>
      <c r="W6">
        <f t="shared" si="0"/>
        <v>6</v>
      </c>
      <c r="X6">
        <f t="shared" si="0"/>
        <v>7</v>
      </c>
      <c r="Y6">
        <f t="shared" si="0"/>
        <v>8</v>
      </c>
      <c r="Z6">
        <f t="shared" si="0"/>
        <v>9</v>
      </c>
      <c r="AA6">
        <f t="shared" si="0"/>
        <v>10</v>
      </c>
      <c r="AB6">
        <f t="shared" si="0"/>
        <v>11</v>
      </c>
      <c r="AC6">
        <f t="shared" si="0"/>
        <v>0</v>
      </c>
      <c r="AD6">
        <f t="shared" si="0"/>
        <v>1</v>
      </c>
      <c r="AE6">
        <f t="shared" si="0"/>
        <v>2</v>
      </c>
      <c r="AF6">
        <f t="shared" si="0"/>
        <v>3</v>
      </c>
    </row>
    <row r="7" ht="59.25" customHeight="1" spans="3:32">
      <c r="C7" s="17" t="str">
        <f>VLOOKUP(C6,Note!$K$1:$L$12,2,FALSE)</f>
        <v>A♭／G#</v>
      </c>
      <c r="D7" s="18" t="str">
        <f>VLOOKUP(D6,Note!$K$1:$L$12,2,FALSE)</f>
        <v>C#／D♭</v>
      </c>
      <c r="E7" s="18" t="str">
        <f>VLOOKUP(E6,Note!$K$1:$L$12,2,FALSE)</f>
        <v>B</v>
      </c>
      <c r="F7" s="18" t="str">
        <f>VLOOKUP(F6,Note!$K$1:$L$12,2,FALSE)</f>
        <v>F#／G♭</v>
      </c>
      <c r="G7" s="18" t="str">
        <f>VLOOKUP(G6,Note!$K$1:$L$12,2,FALSE)</f>
        <v>E♭／D#</v>
      </c>
      <c r="H7" s="18" t="str">
        <f>VLOOKUP(H6,Note!$K$1:$L$12,2,FALSE)</f>
        <v>A♭／G#</v>
      </c>
      <c r="I7" s="18" t="str">
        <f>VLOOKUP(I6,Note!$K$1:$L$12,2,FALSE)</f>
        <v>B♭</v>
      </c>
      <c r="J7" s="18" t="str">
        <f>VLOOKUP(J6,Note!$K$1:$L$12,2,FALSE)</f>
        <v>F</v>
      </c>
      <c r="K7" s="18" t="str">
        <f>VLOOKUP(K6,Note!$K$1:$L$12,2,FALSE)</f>
        <v>C</v>
      </c>
      <c r="L7" s="28" t="str">
        <f>VLOOKUP(L6,Note!$K$1:$L$12,2,FALSE)</f>
        <v>F</v>
      </c>
      <c r="M7" s="17" t="str">
        <f>VLOOKUP(M6,Note!$K$1:$L$12,2,FALSE)</f>
        <v>E♭／D#</v>
      </c>
      <c r="N7" s="18" t="str">
        <f>VLOOKUP(N6,Note!$K$1:$L$12,2,FALSE)</f>
        <v>E</v>
      </c>
      <c r="O7" s="18" t="str">
        <f>VLOOKUP(O6,Note!$K$1:$L$12,2,FALSE)</f>
        <v>F</v>
      </c>
      <c r="P7" s="18" t="str">
        <f>VLOOKUP(P6,Note!$K$1:$L$12,2,FALSE)</f>
        <v>B♭</v>
      </c>
      <c r="Q7" s="18" t="str">
        <f>VLOOKUP(Q6,Note!$K$1:$L$12,2,FALSE)</f>
        <v>C#／D♭</v>
      </c>
      <c r="R7" s="18" t="str">
        <f>VLOOKUP(R6,Note!$K$1:$L$12,2,FALSE)</f>
        <v>B</v>
      </c>
      <c r="S7" s="18" t="str">
        <f>VLOOKUP(S6,Note!$K$1:$L$12,2,FALSE)</f>
        <v>F#／G♭</v>
      </c>
      <c r="T7" s="18" t="str">
        <f>VLOOKUP(T6,Note!$K$1:$L$12,2,FALSE)</f>
        <v>C</v>
      </c>
      <c r="U7" s="18" t="str">
        <f>VLOOKUP(U6,Note!$K$1:$L$12,2,FALSE)</f>
        <v>D</v>
      </c>
      <c r="V7" s="18" t="str">
        <f>VLOOKUP(V6,Note!$K$1:$L$12,2,FALSE)</f>
        <v>E♭／D#</v>
      </c>
      <c r="W7" s="18" t="str">
        <f>VLOOKUP(W6,Note!$K$1:$L$12,2,FALSE)</f>
        <v>F#／G♭</v>
      </c>
      <c r="X7" s="18" t="str">
        <f>VLOOKUP(X6,Note!$K$1:$L$12,2,FALSE)</f>
        <v>G</v>
      </c>
      <c r="Y7" s="18" t="str">
        <f>VLOOKUP(Y6,Note!$K$1:$L$12,2,FALSE)</f>
        <v>A♭／G#</v>
      </c>
      <c r="Z7" s="18" t="str">
        <f>VLOOKUP(Z6,Note!$K$1:$L$12,2,FALSE)</f>
        <v>A</v>
      </c>
      <c r="AA7" s="18" t="str">
        <f>VLOOKUP(AA6,Note!$K$1:$L$12,2,FALSE)</f>
        <v>B♭</v>
      </c>
      <c r="AB7" s="18" t="str">
        <f>VLOOKUP(AB6,Note!$K$1:$L$12,2,FALSE)</f>
        <v>B</v>
      </c>
      <c r="AC7" s="18" t="str">
        <f>VLOOKUP(AC6,Note!$K$1:$L$12,2,FALSE)</f>
        <v>C</v>
      </c>
      <c r="AD7" s="18" t="str">
        <f>VLOOKUP(AD6,Note!$K$1:$L$12,2,FALSE)</f>
        <v>C#／D♭</v>
      </c>
      <c r="AE7" s="18" t="str">
        <f>VLOOKUP(AE6,Note!$K$1:$L$12,2,FALSE)</f>
        <v>D</v>
      </c>
      <c r="AF7" s="41" t="str">
        <f>VLOOKUP(AF6,Note!$K$1:$L$12,2,FALSE)</f>
        <v>E♭／D#</v>
      </c>
    </row>
    <row r="8" ht="31.5" customHeight="1" spans="3:32">
      <c r="C8" s="19" t="s">
        <v>13</v>
      </c>
      <c r="D8" s="20" t="s">
        <v>13</v>
      </c>
      <c r="E8" s="20" t="s">
        <v>13</v>
      </c>
      <c r="F8" s="20" t="s">
        <v>13</v>
      </c>
      <c r="G8" s="20" t="s">
        <v>14</v>
      </c>
      <c r="H8" s="20" t="s">
        <v>14</v>
      </c>
      <c r="I8" s="20" t="s">
        <v>14</v>
      </c>
      <c r="J8" s="20" t="s">
        <v>14</v>
      </c>
      <c r="K8" s="20" t="s">
        <v>15</v>
      </c>
      <c r="L8" s="35" t="s">
        <v>15</v>
      </c>
      <c r="M8" s="19" t="s">
        <v>13</v>
      </c>
      <c r="N8" s="20" t="s">
        <v>13</v>
      </c>
      <c r="O8" s="20" t="s">
        <v>13</v>
      </c>
      <c r="P8" s="20" t="s">
        <v>13</v>
      </c>
      <c r="Q8" s="20" t="s">
        <v>14</v>
      </c>
      <c r="R8" s="20" t="s">
        <v>14</v>
      </c>
      <c r="S8" s="20" t="s">
        <v>14</v>
      </c>
      <c r="T8" s="20" t="s">
        <v>14</v>
      </c>
      <c r="U8" s="20" t="s">
        <v>15</v>
      </c>
      <c r="V8" s="20" t="s">
        <v>15</v>
      </c>
      <c r="W8" s="20" t="s">
        <v>15</v>
      </c>
      <c r="X8" s="20" t="s">
        <v>15</v>
      </c>
      <c r="Y8" s="20" t="s">
        <v>15</v>
      </c>
      <c r="Z8" s="20" t="s">
        <v>15</v>
      </c>
      <c r="AA8" s="20" t="s">
        <v>15</v>
      </c>
      <c r="AB8" s="20" t="s">
        <v>15</v>
      </c>
      <c r="AC8" s="20" t="s">
        <v>16</v>
      </c>
      <c r="AD8" s="20" t="s">
        <v>16</v>
      </c>
      <c r="AE8" s="20" t="s">
        <v>16</v>
      </c>
      <c r="AF8" s="47" t="s">
        <v>16</v>
      </c>
    </row>
    <row r="9" ht="30" customHeight="1" spans="1:32">
      <c r="A9" s="21" t="str">
        <f>$A$1</f>
        <v>C</v>
      </c>
      <c r="B9" s="22" t="s">
        <v>18</v>
      </c>
      <c r="C9" s="23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36">
        <v>3</v>
      </c>
      <c r="M9" s="37">
        <v>2</v>
      </c>
      <c r="N9" s="38">
        <v>2</v>
      </c>
      <c r="O9" s="38">
        <v>2</v>
      </c>
      <c r="P9" s="38">
        <v>2</v>
      </c>
      <c r="Q9" s="38">
        <v>2</v>
      </c>
      <c r="R9" s="38">
        <v>2</v>
      </c>
      <c r="S9" s="38">
        <v>2</v>
      </c>
      <c r="T9" s="38">
        <v>2</v>
      </c>
      <c r="U9" s="38">
        <v>2</v>
      </c>
      <c r="V9" s="38">
        <v>2</v>
      </c>
      <c r="W9" s="38">
        <v>2</v>
      </c>
      <c r="X9" s="38">
        <v>2</v>
      </c>
      <c r="Y9" s="38">
        <v>2</v>
      </c>
      <c r="Z9" s="38">
        <v>2</v>
      </c>
      <c r="AA9" s="38">
        <v>2</v>
      </c>
      <c r="AB9" s="38">
        <v>2</v>
      </c>
      <c r="AC9" s="38">
        <v>2</v>
      </c>
      <c r="AD9" s="38">
        <v>2</v>
      </c>
      <c r="AE9" s="38">
        <v>2</v>
      </c>
      <c r="AF9" s="48">
        <v>2</v>
      </c>
    </row>
    <row r="11" ht="20.25"/>
    <row r="12" hidden="1" spans="3:30">
      <c r="C12">
        <v>8</v>
      </c>
      <c r="D12">
        <v>11</v>
      </c>
      <c r="E12">
        <v>5</v>
      </c>
      <c r="F12">
        <v>4</v>
      </c>
      <c r="G12">
        <v>1</v>
      </c>
      <c r="H12">
        <v>11</v>
      </c>
      <c r="I12">
        <v>6</v>
      </c>
      <c r="J12">
        <v>3</v>
      </c>
      <c r="K12">
        <v>8</v>
      </c>
      <c r="L12">
        <v>11</v>
      </c>
      <c r="M12">
        <v>3</v>
      </c>
      <c r="N12">
        <v>1</v>
      </c>
      <c r="O12">
        <v>8</v>
      </c>
      <c r="P12">
        <v>6</v>
      </c>
      <c r="Q12">
        <v>2</v>
      </c>
      <c r="R12">
        <v>3</v>
      </c>
      <c r="S12">
        <v>10</v>
      </c>
      <c r="T12">
        <v>1</v>
      </c>
      <c r="U12">
        <v>5</v>
      </c>
      <c r="V12">
        <v>5</v>
      </c>
      <c r="W12">
        <v>2</v>
      </c>
      <c r="X12">
        <v>4</v>
      </c>
      <c r="Y12">
        <v>7</v>
      </c>
      <c r="Z12">
        <v>9</v>
      </c>
      <c r="AA12">
        <v>0</v>
      </c>
      <c r="AB12">
        <v>2</v>
      </c>
      <c r="AC12">
        <v>6</v>
      </c>
      <c r="AD12">
        <v>9</v>
      </c>
    </row>
    <row r="13" ht="20.25" hidden="1" spans="3:30">
      <c r="C13">
        <f t="shared" ref="C13:AD13" si="1">MOD($B$3+C$12,12)</f>
        <v>8</v>
      </c>
      <c r="D13">
        <f t="shared" si="1"/>
        <v>11</v>
      </c>
      <c r="E13">
        <f t="shared" si="1"/>
        <v>5</v>
      </c>
      <c r="F13">
        <f t="shared" si="1"/>
        <v>4</v>
      </c>
      <c r="G13">
        <f t="shared" si="1"/>
        <v>1</v>
      </c>
      <c r="H13">
        <f t="shared" si="1"/>
        <v>11</v>
      </c>
      <c r="I13">
        <f t="shared" si="1"/>
        <v>6</v>
      </c>
      <c r="J13">
        <f t="shared" si="1"/>
        <v>3</v>
      </c>
      <c r="K13">
        <f t="shared" si="1"/>
        <v>8</v>
      </c>
      <c r="L13">
        <f t="shared" si="1"/>
        <v>11</v>
      </c>
      <c r="M13">
        <f t="shared" si="1"/>
        <v>3</v>
      </c>
      <c r="N13">
        <f t="shared" si="1"/>
        <v>1</v>
      </c>
      <c r="O13">
        <f t="shared" si="1"/>
        <v>8</v>
      </c>
      <c r="P13">
        <f t="shared" si="1"/>
        <v>6</v>
      </c>
      <c r="Q13">
        <f t="shared" si="1"/>
        <v>2</v>
      </c>
      <c r="R13">
        <f t="shared" si="1"/>
        <v>3</v>
      </c>
      <c r="S13">
        <f t="shared" si="1"/>
        <v>10</v>
      </c>
      <c r="T13">
        <f t="shared" si="1"/>
        <v>1</v>
      </c>
      <c r="U13">
        <f t="shared" si="1"/>
        <v>5</v>
      </c>
      <c r="V13">
        <f t="shared" si="1"/>
        <v>5</v>
      </c>
      <c r="W13">
        <f t="shared" si="1"/>
        <v>2</v>
      </c>
      <c r="X13">
        <f t="shared" si="1"/>
        <v>4</v>
      </c>
      <c r="Y13">
        <f t="shared" si="1"/>
        <v>7</v>
      </c>
      <c r="Z13">
        <f t="shared" si="1"/>
        <v>9</v>
      </c>
      <c r="AA13">
        <f t="shared" si="1"/>
        <v>0</v>
      </c>
      <c r="AB13">
        <f t="shared" si="1"/>
        <v>2</v>
      </c>
      <c r="AC13">
        <f t="shared" si="1"/>
        <v>6</v>
      </c>
      <c r="AD13">
        <f t="shared" si="1"/>
        <v>9</v>
      </c>
    </row>
    <row r="14" ht="59.25" customHeight="1" spans="3:30">
      <c r="C14" s="25" t="str">
        <f>VLOOKUP(C13,Note!$K$1:$L$12,2,FALSE)</f>
        <v>A♭／G#</v>
      </c>
      <c r="D14" s="26" t="str">
        <f>VLOOKUP(D13,Note!$K$1:$L$12,2,FALSE)</f>
        <v>B</v>
      </c>
      <c r="E14" s="27" t="str">
        <f>VLOOKUP(E13,Note!$K$1:$L$12,2,FALSE)</f>
        <v>F</v>
      </c>
      <c r="F14" s="25" t="str">
        <f>VLOOKUP(F13,Note!$K$1:$L$12,2,FALSE)</f>
        <v>E</v>
      </c>
      <c r="G14" s="26" t="str">
        <f>VLOOKUP(G13,Note!$K$1:$L$12,2,FALSE)</f>
        <v>C#／D♭</v>
      </c>
      <c r="H14" s="26" t="str">
        <f>VLOOKUP(H13,Note!$K$1:$L$12,2,FALSE)</f>
        <v>B</v>
      </c>
      <c r="I14" s="26" t="str">
        <f>VLOOKUP(I13,Note!$K$1:$L$12,2,FALSE)</f>
        <v>F#／G♭</v>
      </c>
      <c r="J14" s="26" t="str">
        <f>VLOOKUP(J13,Note!$K$1:$L$12,2,FALSE)</f>
        <v>E♭／D#</v>
      </c>
      <c r="K14" s="26" t="str">
        <f>VLOOKUP(K13,Note!$K$1:$L$12,2,FALSE)</f>
        <v>A♭／G#</v>
      </c>
      <c r="L14" s="26" t="str">
        <f>VLOOKUP(L13,Note!$K$1:$L$12,2,FALSE)</f>
        <v>B</v>
      </c>
      <c r="M14" s="26" t="str">
        <f>VLOOKUP(M13,Note!$K$1:$L$12,2,FALSE)</f>
        <v>E♭／D#</v>
      </c>
      <c r="N14" s="39" t="str">
        <f>VLOOKUP(N13,Note!$K$1:$L$12,2,FALSE)</f>
        <v>C#／D♭</v>
      </c>
      <c r="O14" s="40" t="str">
        <f>VLOOKUP(O13,Note!$K$1:$L$12,2,FALSE)</f>
        <v>A♭／G#</v>
      </c>
      <c r="P14" s="26" t="str">
        <f>VLOOKUP(P13,Note!$K$1:$L$12,2,FALSE)</f>
        <v>F#／G♭</v>
      </c>
      <c r="Q14" s="26" t="str">
        <f>VLOOKUP(Q13,Note!$K$1:$L$12,2,FALSE)</f>
        <v>D</v>
      </c>
      <c r="R14" s="26" t="str">
        <f>VLOOKUP(R13,Note!$K$1:$L$12,2,FALSE)</f>
        <v>E♭／D#</v>
      </c>
      <c r="S14" s="26" t="str">
        <f>VLOOKUP(S13,Note!$K$1:$L$12,2,FALSE)</f>
        <v>B♭</v>
      </c>
      <c r="T14" s="26" t="str">
        <f>VLOOKUP(T13,Note!$K$1:$L$12,2,FALSE)</f>
        <v>C#／D♭</v>
      </c>
      <c r="U14" s="34" t="str">
        <f>VLOOKUP(U13,Note!$K$1:$L$12,2,FALSE)</f>
        <v>F</v>
      </c>
      <c r="V14" s="34" t="str">
        <f>VLOOKUP(V13,Note!$K$1:$L$12,2,FALSE)</f>
        <v>F</v>
      </c>
      <c r="W14" s="34" t="str">
        <f>VLOOKUP(W13,Note!$K$1:$L$12,2,FALSE)</f>
        <v>D</v>
      </c>
      <c r="X14" s="34" t="str">
        <f>VLOOKUP(X13,Note!$K$1:$L$12,2,FALSE)</f>
        <v>E</v>
      </c>
      <c r="Y14" s="34" t="str">
        <f>VLOOKUP(Y13,Note!$K$1:$L$12,2,FALSE)</f>
        <v>G</v>
      </c>
      <c r="Z14" s="34" t="str">
        <f>VLOOKUP(Z13,Note!$K$1:$L$12,2,FALSE)</f>
        <v>A</v>
      </c>
      <c r="AA14" s="34" t="str">
        <f>VLOOKUP(AA13,Note!$K$1:$L$12,2,FALSE)</f>
        <v>C</v>
      </c>
      <c r="AB14" s="34" t="str">
        <f>VLOOKUP(AB13,Note!$K$1:$L$12,2,FALSE)</f>
        <v>D</v>
      </c>
      <c r="AC14" s="34" t="str">
        <f>VLOOKUP(AC13,Note!$K$1:$L$12,2,FALSE)</f>
        <v>F#／G♭</v>
      </c>
      <c r="AD14" s="49" t="str">
        <f>VLOOKUP(AD13,Note!$K$1:$L$12,2,FALSE)</f>
        <v>A</v>
      </c>
    </row>
    <row r="15" ht="31.5" customHeight="1" spans="3:30">
      <c r="C15" s="17" t="s">
        <v>14</v>
      </c>
      <c r="D15" s="18" t="s">
        <v>13</v>
      </c>
      <c r="E15" s="28" t="s">
        <v>15</v>
      </c>
      <c r="F15" s="17" t="s">
        <v>13</v>
      </c>
      <c r="G15" s="18" t="s">
        <v>13</v>
      </c>
      <c r="H15" s="18" t="s">
        <v>14</v>
      </c>
      <c r="I15" s="18" t="s">
        <v>14</v>
      </c>
      <c r="J15" s="18" t="s">
        <v>15</v>
      </c>
      <c r="K15" s="18" t="s">
        <v>15</v>
      </c>
      <c r="L15" s="18" t="s">
        <v>15</v>
      </c>
      <c r="M15" s="18" t="s">
        <v>16</v>
      </c>
      <c r="N15" s="41" t="s">
        <v>16</v>
      </c>
      <c r="O15" s="42" t="s">
        <v>13</v>
      </c>
      <c r="P15" s="18" t="s">
        <v>13</v>
      </c>
      <c r="Q15" s="18" t="s">
        <v>13</v>
      </c>
      <c r="R15" s="18" t="s">
        <v>14</v>
      </c>
      <c r="S15" s="18" t="s">
        <v>14</v>
      </c>
      <c r="T15" s="18" t="s">
        <v>14</v>
      </c>
      <c r="U15" s="45" t="s">
        <v>14</v>
      </c>
      <c r="V15" s="45" t="s">
        <v>13</v>
      </c>
      <c r="W15" s="45" t="s">
        <v>14</v>
      </c>
      <c r="X15" s="45" t="s">
        <v>14</v>
      </c>
      <c r="Y15" s="45" t="s">
        <v>13</v>
      </c>
      <c r="Z15" s="45" t="s">
        <v>13</v>
      </c>
      <c r="AA15" s="45" t="s">
        <v>15</v>
      </c>
      <c r="AB15" s="45" t="s">
        <v>15</v>
      </c>
      <c r="AC15" s="45" t="s">
        <v>15</v>
      </c>
      <c r="AD15" s="50" t="s">
        <v>15</v>
      </c>
    </row>
    <row r="16" ht="30" customHeight="1" spans="1:30">
      <c r="A16" s="21" t="str">
        <f>$A$1</f>
        <v>C</v>
      </c>
      <c r="B16" s="21">
        <v>7</v>
      </c>
      <c r="C16" s="29">
        <v>4</v>
      </c>
      <c r="D16" s="30">
        <v>4</v>
      </c>
      <c r="E16" s="31">
        <v>4</v>
      </c>
      <c r="F16" s="23">
        <v>3</v>
      </c>
      <c r="G16" s="24">
        <v>3</v>
      </c>
      <c r="H16" s="24">
        <v>3</v>
      </c>
      <c r="I16" s="24">
        <v>3</v>
      </c>
      <c r="J16" s="24">
        <v>3</v>
      </c>
      <c r="K16" s="24">
        <v>3</v>
      </c>
      <c r="L16" s="24">
        <v>3</v>
      </c>
      <c r="M16" s="24">
        <v>3</v>
      </c>
      <c r="N16" s="43">
        <v>3</v>
      </c>
      <c r="O16" s="44">
        <v>2</v>
      </c>
      <c r="P16" s="38">
        <v>2</v>
      </c>
      <c r="Q16" s="38">
        <v>2</v>
      </c>
      <c r="R16" s="38">
        <v>2</v>
      </c>
      <c r="S16" s="38">
        <v>2</v>
      </c>
      <c r="T16" s="38">
        <v>2</v>
      </c>
      <c r="U16" s="38">
        <v>2</v>
      </c>
      <c r="V16" s="38">
        <v>2</v>
      </c>
      <c r="W16" s="38">
        <v>2</v>
      </c>
      <c r="X16" s="38">
        <v>2</v>
      </c>
      <c r="Y16" s="38">
        <v>2</v>
      </c>
      <c r="Z16" s="38">
        <v>2</v>
      </c>
      <c r="AA16" s="38">
        <v>2</v>
      </c>
      <c r="AB16" s="38">
        <v>2</v>
      </c>
      <c r="AC16" s="38">
        <v>2</v>
      </c>
      <c r="AD16" s="48">
        <v>2</v>
      </c>
    </row>
    <row r="18" ht="20.25"/>
    <row r="19" hidden="1" spans="3:28">
      <c r="C19">
        <v>1</v>
      </c>
      <c r="D19">
        <v>3</v>
      </c>
      <c r="E19">
        <v>5</v>
      </c>
      <c r="F19">
        <v>11</v>
      </c>
      <c r="G19">
        <v>11</v>
      </c>
      <c r="H19">
        <v>1</v>
      </c>
      <c r="I19">
        <v>5</v>
      </c>
      <c r="J19">
        <v>7</v>
      </c>
      <c r="K19">
        <v>8</v>
      </c>
      <c r="L19">
        <v>10</v>
      </c>
      <c r="M19">
        <v>2</v>
      </c>
      <c r="N19">
        <v>4</v>
      </c>
      <c r="O19">
        <v>4</v>
      </c>
      <c r="P19">
        <v>9</v>
      </c>
      <c r="Q19">
        <v>3</v>
      </c>
      <c r="R19">
        <v>10</v>
      </c>
      <c r="S19">
        <v>6</v>
      </c>
      <c r="T19">
        <v>11</v>
      </c>
      <c r="U19">
        <v>5</v>
      </c>
      <c r="V19">
        <v>0</v>
      </c>
      <c r="W19">
        <v>3</v>
      </c>
      <c r="X19">
        <v>8</v>
      </c>
      <c r="Y19">
        <v>2</v>
      </c>
      <c r="Z19">
        <v>9</v>
      </c>
      <c r="AA19">
        <v>7</v>
      </c>
      <c r="AB19">
        <v>1</v>
      </c>
    </row>
    <row r="20" ht="20.25" hidden="1" spans="3:28">
      <c r="C20">
        <f t="shared" ref="C20:AB20" si="2">MOD($B$3+C$19,12)</f>
        <v>1</v>
      </c>
      <c r="D20">
        <f t="shared" si="2"/>
        <v>3</v>
      </c>
      <c r="E20">
        <f t="shared" si="2"/>
        <v>5</v>
      </c>
      <c r="F20">
        <f t="shared" si="2"/>
        <v>11</v>
      </c>
      <c r="G20">
        <f t="shared" si="2"/>
        <v>11</v>
      </c>
      <c r="H20">
        <f t="shared" si="2"/>
        <v>1</v>
      </c>
      <c r="I20">
        <f t="shared" si="2"/>
        <v>5</v>
      </c>
      <c r="J20">
        <f t="shared" si="2"/>
        <v>7</v>
      </c>
      <c r="K20">
        <f t="shared" si="2"/>
        <v>8</v>
      </c>
      <c r="L20">
        <f t="shared" si="2"/>
        <v>10</v>
      </c>
      <c r="M20">
        <f t="shared" si="2"/>
        <v>2</v>
      </c>
      <c r="N20">
        <f t="shared" si="2"/>
        <v>4</v>
      </c>
      <c r="O20">
        <f t="shared" si="2"/>
        <v>4</v>
      </c>
      <c r="P20">
        <f t="shared" si="2"/>
        <v>9</v>
      </c>
      <c r="Q20">
        <f t="shared" si="2"/>
        <v>3</v>
      </c>
      <c r="R20">
        <f t="shared" si="2"/>
        <v>10</v>
      </c>
      <c r="S20">
        <f t="shared" si="2"/>
        <v>6</v>
      </c>
      <c r="T20">
        <f t="shared" si="2"/>
        <v>11</v>
      </c>
      <c r="U20">
        <f t="shared" si="2"/>
        <v>5</v>
      </c>
      <c r="V20">
        <f t="shared" si="2"/>
        <v>0</v>
      </c>
      <c r="W20">
        <f t="shared" si="2"/>
        <v>3</v>
      </c>
      <c r="X20">
        <f t="shared" si="2"/>
        <v>8</v>
      </c>
      <c r="Y20">
        <f t="shared" si="2"/>
        <v>2</v>
      </c>
      <c r="Z20">
        <f t="shared" si="2"/>
        <v>9</v>
      </c>
      <c r="AA20">
        <f t="shared" si="2"/>
        <v>7</v>
      </c>
      <c r="AB20">
        <f t="shared" si="2"/>
        <v>1</v>
      </c>
    </row>
    <row r="21" ht="59.25" customHeight="1" spans="3:28">
      <c r="C21" s="25" t="str">
        <f>VLOOKUP(C20,Note!$K$1:$L$12,2,FALSE)</f>
        <v>C#／D♭</v>
      </c>
      <c r="D21" s="26" t="str">
        <f>VLOOKUP(D20,Note!$K$1:$L$12,2,FALSE)</f>
        <v>E♭／D#</v>
      </c>
      <c r="E21" s="26" t="str">
        <f>VLOOKUP(E20,Note!$K$1:$L$12,2,FALSE)</f>
        <v>F</v>
      </c>
      <c r="F21" s="27" t="str">
        <f>VLOOKUP(F20,Note!$K$1:$L$12,2,FALSE)</f>
        <v>B</v>
      </c>
      <c r="G21" s="25" t="str">
        <f>VLOOKUP(G20,Note!$K$1:$L$12,2,FALSE)</f>
        <v>B</v>
      </c>
      <c r="H21" s="26" t="str">
        <f>VLOOKUP(H20,Note!$K$1:$L$12,2,FALSE)</f>
        <v>C#／D♭</v>
      </c>
      <c r="I21" s="26" t="str">
        <f>VLOOKUP(I20,Note!$K$1:$L$12,2,FALSE)</f>
        <v>F</v>
      </c>
      <c r="J21" s="26" t="str">
        <f>VLOOKUP(J20,Note!$K$1:$L$12,2,FALSE)</f>
        <v>G</v>
      </c>
      <c r="K21" s="26" t="str">
        <f>VLOOKUP(K20,Note!$K$1:$L$12,2,FALSE)</f>
        <v>A♭／G#</v>
      </c>
      <c r="L21" s="26" t="str">
        <f>VLOOKUP(L20,Note!$K$1:$L$12,2,FALSE)</f>
        <v>B♭</v>
      </c>
      <c r="M21" s="26" t="str">
        <f>VLOOKUP(M20,Note!$K$1:$L$12,2,FALSE)</f>
        <v>D</v>
      </c>
      <c r="N21" s="39" t="str">
        <f>VLOOKUP(N20,Note!$K$1:$L$12,2,FALSE)</f>
        <v>E</v>
      </c>
      <c r="O21" s="40" t="str">
        <f>VLOOKUP(O20,Note!$K$1:$L$12,2,FALSE)</f>
        <v>E</v>
      </c>
      <c r="P21" s="34" t="str">
        <f>VLOOKUP(P20,Note!$K$1:$L$12,2,FALSE)</f>
        <v>A</v>
      </c>
      <c r="Q21" s="34" t="str">
        <f>VLOOKUP(Q20,Note!$K$1:$L$12,2,FALSE)</f>
        <v>E♭／D#</v>
      </c>
      <c r="R21" s="34" t="str">
        <f>VLOOKUP(R20,Note!$K$1:$L$12,2,FALSE)</f>
        <v>B♭</v>
      </c>
      <c r="S21" s="26" t="str">
        <f>VLOOKUP(S20,Note!$K$1:$L$12,2,FALSE)</f>
        <v>F#／G♭</v>
      </c>
      <c r="T21" s="26" t="str">
        <f>VLOOKUP(T20,Note!$K$1:$L$12,2,FALSE)</f>
        <v>B</v>
      </c>
      <c r="U21" s="26" t="str">
        <f>VLOOKUP(U20,Note!$K$1:$L$12,2,FALSE)</f>
        <v>F</v>
      </c>
      <c r="V21" s="34" t="str">
        <f>VLOOKUP(V20,Note!$K$1:$L$12,2,FALSE)</f>
        <v>C</v>
      </c>
      <c r="W21" s="26" t="str">
        <f>VLOOKUP(W20,Note!$K$1:$L$12,2,FALSE)</f>
        <v>E♭／D#</v>
      </c>
      <c r="X21" s="26" t="str">
        <f>VLOOKUP(X20,Note!$K$1:$L$12,2,FALSE)</f>
        <v>A♭／G#</v>
      </c>
      <c r="Y21" s="34" t="str">
        <f>VLOOKUP(Y20,Note!$K$1:$L$12,2,FALSE)</f>
        <v>D</v>
      </c>
      <c r="Z21" s="34" t="str">
        <f>VLOOKUP(Z20,Note!$K$1:$L$12,2,FALSE)</f>
        <v>A</v>
      </c>
      <c r="AA21" s="34" t="str">
        <f>VLOOKUP(AA20,Note!$K$1:$L$12,2,FALSE)</f>
        <v>G</v>
      </c>
      <c r="AB21" s="49" t="str">
        <f>VLOOKUP(AB20,Note!$K$1:$L$12,2,FALSE)</f>
        <v>C#／D♭</v>
      </c>
    </row>
    <row r="22" ht="31.5" customHeight="1" spans="3:28">
      <c r="C22" s="17" t="s">
        <v>16</v>
      </c>
      <c r="D22" s="18" t="s">
        <v>16</v>
      </c>
      <c r="E22" s="18" t="s">
        <v>15</v>
      </c>
      <c r="F22" s="28" t="s">
        <v>15</v>
      </c>
      <c r="G22" s="17" t="s">
        <v>13</v>
      </c>
      <c r="H22" s="18" t="s">
        <v>13</v>
      </c>
      <c r="I22" s="18" t="s">
        <v>13</v>
      </c>
      <c r="J22" s="18" t="s">
        <v>13</v>
      </c>
      <c r="K22" s="18" t="s">
        <v>14</v>
      </c>
      <c r="L22" s="18" t="s">
        <v>14</v>
      </c>
      <c r="M22" s="18" t="s">
        <v>14</v>
      </c>
      <c r="N22" s="41" t="s">
        <v>14</v>
      </c>
      <c r="O22" s="42" t="s">
        <v>13</v>
      </c>
      <c r="P22" s="18" t="s">
        <v>13</v>
      </c>
      <c r="Q22" s="18" t="s">
        <v>13</v>
      </c>
      <c r="R22" s="18" t="s">
        <v>13</v>
      </c>
      <c r="S22" s="18" t="s">
        <v>14</v>
      </c>
      <c r="T22" s="18" t="s">
        <v>14</v>
      </c>
      <c r="U22" s="18" t="s">
        <v>14</v>
      </c>
      <c r="V22" s="18" t="s">
        <v>14</v>
      </c>
      <c r="W22" s="18" t="s">
        <v>15</v>
      </c>
      <c r="X22" s="18" t="s">
        <v>15</v>
      </c>
      <c r="Y22" s="18" t="s">
        <v>15</v>
      </c>
      <c r="Z22" s="18" t="s">
        <v>15</v>
      </c>
      <c r="AA22" s="18" t="s">
        <v>15</v>
      </c>
      <c r="AB22" s="41" t="s">
        <v>15</v>
      </c>
    </row>
    <row r="23" ht="30" customHeight="1" spans="1:28">
      <c r="A23" s="21" t="str">
        <f>$A$1</f>
        <v>C</v>
      </c>
      <c r="B23" s="172" t="s">
        <v>19</v>
      </c>
      <c r="C23" s="29">
        <v>4</v>
      </c>
      <c r="D23" s="30">
        <v>4</v>
      </c>
      <c r="E23" s="30">
        <v>4</v>
      </c>
      <c r="F23" s="31">
        <v>4</v>
      </c>
      <c r="G23" s="23">
        <v>3</v>
      </c>
      <c r="H23" s="24">
        <v>3</v>
      </c>
      <c r="I23" s="24">
        <v>3</v>
      </c>
      <c r="J23" s="24">
        <v>3</v>
      </c>
      <c r="K23" s="24">
        <v>3</v>
      </c>
      <c r="L23" s="24">
        <v>3</v>
      </c>
      <c r="M23" s="24">
        <v>3</v>
      </c>
      <c r="N23" s="43">
        <v>3</v>
      </c>
      <c r="O23" s="44">
        <v>2</v>
      </c>
      <c r="P23" s="38">
        <v>2</v>
      </c>
      <c r="Q23" s="38">
        <v>2</v>
      </c>
      <c r="R23" s="38">
        <v>2</v>
      </c>
      <c r="S23" s="38">
        <v>2</v>
      </c>
      <c r="T23" s="38">
        <v>2</v>
      </c>
      <c r="U23" s="38">
        <v>2</v>
      </c>
      <c r="V23" s="38">
        <v>2</v>
      </c>
      <c r="W23" s="38">
        <v>2</v>
      </c>
      <c r="X23" s="38">
        <v>2</v>
      </c>
      <c r="Y23" s="38">
        <v>2</v>
      </c>
      <c r="Z23" s="38">
        <v>2</v>
      </c>
      <c r="AA23" s="38">
        <v>2</v>
      </c>
      <c r="AB23" s="48">
        <v>2</v>
      </c>
    </row>
    <row r="25" ht="20.25"/>
    <row r="26" hidden="1" spans="3:28">
      <c r="C26">
        <v>4</v>
      </c>
      <c r="D26">
        <v>11</v>
      </c>
      <c r="E26">
        <v>8</v>
      </c>
      <c r="F26">
        <v>11</v>
      </c>
      <c r="G26">
        <v>7</v>
      </c>
      <c r="H26">
        <v>9</v>
      </c>
      <c r="I26">
        <v>2</v>
      </c>
      <c r="J26">
        <v>8</v>
      </c>
      <c r="K26">
        <v>4</v>
      </c>
      <c r="L26">
        <v>6</v>
      </c>
      <c r="M26">
        <v>1</v>
      </c>
      <c r="N26">
        <v>5</v>
      </c>
      <c r="O26">
        <v>11</v>
      </c>
      <c r="P26">
        <v>6</v>
      </c>
      <c r="Q26">
        <v>1</v>
      </c>
      <c r="R26">
        <v>9</v>
      </c>
      <c r="S26">
        <v>2</v>
      </c>
      <c r="T26">
        <v>3</v>
      </c>
      <c r="U26">
        <v>2</v>
      </c>
      <c r="V26">
        <v>1</v>
      </c>
      <c r="W26">
        <v>6</v>
      </c>
      <c r="X26">
        <v>10</v>
      </c>
      <c r="Y26">
        <v>1</v>
      </c>
      <c r="Z26">
        <v>3</v>
      </c>
      <c r="AA26">
        <v>0</v>
      </c>
      <c r="AB26">
        <v>2</v>
      </c>
    </row>
    <row r="27" ht="20.25" hidden="1" spans="3:28">
      <c r="C27">
        <f t="shared" ref="C27:AB27" si="3">MOD($B$3+C$26,12)</f>
        <v>4</v>
      </c>
      <c r="D27">
        <f t="shared" si="3"/>
        <v>11</v>
      </c>
      <c r="E27">
        <f t="shared" si="3"/>
        <v>8</v>
      </c>
      <c r="F27">
        <f t="shared" si="3"/>
        <v>11</v>
      </c>
      <c r="G27">
        <f t="shared" si="3"/>
        <v>7</v>
      </c>
      <c r="H27">
        <f t="shared" si="3"/>
        <v>9</v>
      </c>
      <c r="I27">
        <f t="shared" si="3"/>
        <v>2</v>
      </c>
      <c r="J27">
        <f t="shared" si="3"/>
        <v>8</v>
      </c>
      <c r="K27">
        <f t="shared" si="3"/>
        <v>4</v>
      </c>
      <c r="L27">
        <f t="shared" si="3"/>
        <v>6</v>
      </c>
      <c r="M27">
        <f t="shared" si="3"/>
        <v>1</v>
      </c>
      <c r="N27">
        <f t="shared" si="3"/>
        <v>5</v>
      </c>
      <c r="O27">
        <f t="shared" si="3"/>
        <v>11</v>
      </c>
      <c r="P27">
        <f t="shared" si="3"/>
        <v>6</v>
      </c>
      <c r="Q27">
        <f t="shared" si="3"/>
        <v>1</v>
      </c>
      <c r="R27">
        <f t="shared" si="3"/>
        <v>9</v>
      </c>
      <c r="S27">
        <f t="shared" si="3"/>
        <v>2</v>
      </c>
      <c r="T27">
        <f t="shared" si="3"/>
        <v>3</v>
      </c>
      <c r="U27">
        <f t="shared" si="3"/>
        <v>2</v>
      </c>
      <c r="V27">
        <f t="shared" si="3"/>
        <v>1</v>
      </c>
      <c r="W27">
        <f t="shared" si="3"/>
        <v>6</v>
      </c>
      <c r="X27">
        <f t="shared" si="3"/>
        <v>10</v>
      </c>
      <c r="Y27">
        <f t="shared" si="3"/>
        <v>1</v>
      </c>
      <c r="Z27">
        <f t="shared" si="3"/>
        <v>3</v>
      </c>
      <c r="AA27">
        <f t="shared" si="3"/>
        <v>0</v>
      </c>
      <c r="AB27">
        <f t="shared" si="3"/>
        <v>2</v>
      </c>
    </row>
    <row r="28" ht="59.25" customHeight="1" spans="3:28">
      <c r="C28" s="25" t="str">
        <f>VLOOKUP(C27,Note!$K$1:$L$12,2,FALSE)</f>
        <v>E</v>
      </c>
      <c r="D28" s="26" t="str">
        <f>VLOOKUP(D27,Note!$K$1:$L$12,2,FALSE)</f>
        <v>B</v>
      </c>
      <c r="E28" s="27" t="str">
        <f>VLOOKUP(E27,Note!$K$1:$L$12,2,FALSE)</f>
        <v>A♭／G#</v>
      </c>
      <c r="F28" s="25" t="str">
        <f>VLOOKUP(F27,Note!$K$1:$L$12,2,FALSE)</f>
        <v>B</v>
      </c>
      <c r="G28" s="26" t="str">
        <f>VLOOKUP(G27,Note!$K$1:$L$12,2,FALSE)</f>
        <v>G</v>
      </c>
      <c r="H28" s="26" t="str">
        <f>VLOOKUP(H27,Note!$K$1:$L$12,2,FALSE)</f>
        <v>A</v>
      </c>
      <c r="I28" s="26" t="str">
        <f>VLOOKUP(I27,Note!$K$1:$L$12,2,FALSE)</f>
        <v>D</v>
      </c>
      <c r="J28" s="26" t="str">
        <f>VLOOKUP(J27,Note!$K$1:$L$12,2,FALSE)</f>
        <v>A♭／G#</v>
      </c>
      <c r="K28" s="26" t="str">
        <f>VLOOKUP(K27,Note!$K$1:$L$12,2,FALSE)</f>
        <v>E</v>
      </c>
      <c r="L28" s="26" t="str">
        <f>VLOOKUP(L27,Note!$K$1:$L$12,2,FALSE)</f>
        <v>F#／G♭</v>
      </c>
      <c r="M28" s="26" t="str">
        <f>VLOOKUP(M27,Note!$K$1:$L$12,2,FALSE)</f>
        <v>C#／D♭</v>
      </c>
      <c r="N28" s="26" t="str">
        <f>VLOOKUP(N27,Note!$K$1:$L$12,2,FALSE)</f>
        <v>F</v>
      </c>
      <c r="O28" s="39" t="str">
        <f>VLOOKUP(O27,Note!$K$1:$L$12,2,FALSE)</f>
        <v>B</v>
      </c>
      <c r="P28" s="40" t="str">
        <f>VLOOKUP(P27,Note!$K$1:$L$12,2,FALSE)</f>
        <v>F#／G♭</v>
      </c>
      <c r="Q28" s="34" t="str">
        <f>VLOOKUP(Q27,Note!$K$1:$L$12,2,FALSE)</f>
        <v>C#／D♭</v>
      </c>
      <c r="R28" s="34" t="str">
        <f>VLOOKUP(R27,Note!$K$1:$L$12,2,FALSE)</f>
        <v>A</v>
      </c>
      <c r="S28" s="26" t="str">
        <f>VLOOKUP(S27,Note!$K$1:$L$12,2,FALSE)</f>
        <v>D</v>
      </c>
      <c r="T28" s="26" t="str">
        <f>VLOOKUP(T27,Note!$K$1:$L$12,2,FALSE)</f>
        <v>E♭／D#</v>
      </c>
      <c r="U28" s="26" t="str">
        <f>VLOOKUP(U27,Note!$K$1:$L$12,2,FALSE)</f>
        <v>D</v>
      </c>
      <c r="V28" s="34" t="str">
        <f>VLOOKUP(V27,Note!$K$1:$L$12,2,FALSE)</f>
        <v>C#／D♭</v>
      </c>
      <c r="W28" s="26" t="str">
        <f>VLOOKUP(W27,Note!$K$1:$L$12,2,FALSE)</f>
        <v>F#／G♭</v>
      </c>
      <c r="X28" s="34" t="str">
        <f>VLOOKUP(X27,Note!$K$1:$L$12,2,FALSE)</f>
        <v>B♭</v>
      </c>
      <c r="Y28" s="34" t="str">
        <f>VLOOKUP(Y27,Note!$K$1:$L$12,2,FALSE)</f>
        <v>C#／D♭</v>
      </c>
      <c r="Z28" s="34" t="str">
        <f>VLOOKUP(Z27,Note!$K$1:$L$12,2,FALSE)</f>
        <v>E♭／D#</v>
      </c>
      <c r="AA28" s="34" t="str">
        <f>VLOOKUP(AA27,Note!$K$1:$L$12,2,FALSE)</f>
        <v>C</v>
      </c>
      <c r="AB28" s="49" t="str">
        <f>VLOOKUP(AB27,Note!$K$1:$L$12,2,FALSE)</f>
        <v>D</v>
      </c>
    </row>
    <row r="29" ht="31.5" customHeight="1" spans="3:28">
      <c r="C29" s="17" t="s">
        <v>13</v>
      </c>
      <c r="D29" s="18" t="s">
        <v>14</v>
      </c>
      <c r="E29" s="28" t="s">
        <v>15</v>
      </c>
      <c r="F29" s="17" t="s">
        <v>13</v>
      </c>
      <c r="G29" s="18" t="s">
        <v>13</v>
      </c>
      <c r="H29" s="18" t="s">
        <v>13</v>
      </c>
      <c r="I29" s="18" t="s">
        <v>13</v>
      </c>
      <c r="J29" s="18" t="s">
        <v>14</v>
      </c>
      <c r="K29" s="18" t="s">
        <v>14</v>
      </c>
      <c r="L29" s="18" t="s">
        <v>14</v>
      </c>
      <c r="M29" s="18" t="s">
        <v>14</v>
      </c>
      <c r="N29" s="18" t="s">
        <v>15</v>
      </c>
      <c r="O29" s="41" t="s">
        <v>15</v>
      </c>
      <c r="P29" s="42" t="s">
        <v>13</v>
      </c>
      <c r="Q29" s="18" t="s">
        <v>13</v>
      </c>
      <c r="R29" s="18" t="s">
        <v>14</v>
      </c>
      <c r="S29" s="18" t="s">
        <v>14</v>
      </c>
      <c r="T29" s="18" t="s">
        <v>15</v>
      </c>
      <c r="U29" s="18" t="s">
        <v>15</v>
      </c>
      <c r="V29" s="18" t="s">
        <v>15</v>
      </c>
      <c r="W29" s="18" t="s">
        <v>15</v>
      </c>
      <c r="X29" s="18" t="s">
        <v>15</v>
      </c>
      <c r="Y29" s="18" t="s">
        <v>16</v>
      </c>
      <c r="Z29" s="18" t="s">
        <v>16</v>
      </c>
      <c r="AA29" s="18" t="s">
        <v>16</v>
      </c>
      <c r="AB29" s="41" t="s">
        <v>16</v>
      </c>
    </row>
    <row r="30" ht="30" customHeight="1" spans="1:28">
      <c r="A30" s="21" t="str">
        <f>$A$1</f>
        <v>C</v>
      </c>
      <c r="B30" s="173" t="s">
        <v>20</v>
      </c>
      <c r="C30" s="29">
        <v>4</v>
      </c>
      <c r="D30" s="30">
        <v>4</v>
      </c>
      <c r="E30" s="31">
        <v>4</v>
      </c>
      <c r="F30" s="23">
        <v>3</v>
      </c>
      <c r="G30" s="24">
        <v>3</v>
      </c>
      <c r="H30" s="24">
        <v>3</v>
      </c>
      <c r="I30" s="24">
        <v>3</v>
      </c>
      <c r="J30" s="24">
        <v>3</v>
      </c>
      <c r="K30" s="24">
        <v>3</v>
      </c>
      <c r="L30" s="24">
        <v>3</v>
      </c>
      <c r="M30" s="24">
        <v>3</v>
      </c>
      <c r="N30" s="24">
        <v>3</v>
      </c>
      <c r="O30" s="43">
        <v>3</v>
      </c>
      <c r="P30" s="44">
        <v>2</v>
      </c>
      <c r="Q30" s="38">
        <v>2</v>
      </c>
      <c r="R30" s="38">
        <v>2</v>
      </c>
      <c r="S30" s="38">
        <v>2</v>
      </c>
      <c r="T30" s="38">
        <v>2</v>
      </c>
      <c r="U30" s="38">
        <v>2</v>
      </c>
      <c r="V30" s="38">
        <v>2</v>
      </c>
      <c r="W30" s="38">
        <v>2</v>
      </c>
      <c r="X30" s="38">
        <v>2</v>
      </c>
      <c r="Y30" s="38">
        <v>2</v>
      </c>
      <c r="Z30" s="38">
        <v>2</v>
      </c>
      <c r="AA30" s="38">
        <v>2</v>
      </c>
      <c r="AB30" s="48">
        <v>2</v>
      </c>
    </row>
    <row r="33" hidden="1" spans="3:30">
      <c r="C33">
        <v>7</v>
      </c>
      <c r="D33">
        <v>4</v>
      </c>
      <c r="E33">
        <v>11</v>
      </c>
      <c r="F33">
        <v>4</v>
      </c>
      <c r="G33">
        <v>9</v>
      </c>
      <c r="H33">
        <v>11</v>
      </c>
      <c r="I33">
        <v>2</v>
      </c>
      <c r="J33">
        <v>8</v>
      </c>
      <c r="K33">
        <v>5</v>
      </c>
      <c r="L33">
        <v>1</v>
      </c>
      <c r="M33">
        <v>1</v>
      </c>
      <c r="N33">
        <v>3</v>
      </c>
      <c r="O33">
        <v>11</v>
      </c>
      <c r="P33">
        <v>2</v>
      </c>
      <c r="Q33">
        <v>1</v>
      </c>
      <c r="R33">
        <v>5</v>
      </c>
      <c r="S33">
        <v>10</v>
      </c>
      <c r="T33">
        <v>0</v>
      </c>
      <c r="U33">
        <v>8</v>
      </c>
      <c r="V33">
        <v>6</v>
      </c>
      <c r="W33">
        <v>1</v>
      </c>
      <c r="X33">
        <v>9</v>
      </c>
      <c r="Y33">
        <v>10</v>
      </c>
      <c r="Z33">
        <v>7</v>
      </c>
      <c r="AA33">
        <v>2</v>
      </c>
      <c r="AB33">
        <v>10</v>
      </c>
      <c r="AC33">
        <v>7</v>
      </c>
      <c r="AD33">
        <v>4</v>
      </c>
    </row>
    <row r="34" ht="25.5" hidden="1" customHeight="1" spans="3:30">
      <c r="C34">
        <f t="shared" ref="C34:AD34" si="4">MOD($B$3+C$33,12)</f>
        <v>7</v>
      </c>
      <c r="D34">
        <f t="shared" si="4"/>
        <v>4</v>
      </c>
      <c r="E34">
        <f t="shared" si="4"/>
        <v>11</v>
      </c>
      <c r="F34">
        <f t="shared" si="4"/>
        <v>4</v>
      </c>
      <c r="G34">
        <f t="shared" si="4"/>
        <v>9</v>
      </c>
      <c r="H34">
        <f t="shared" si="4"/>
        <v>11</v>
      </c>
      <c r="I34">
        <f t="shared" si="4"/>
        <v>2</v>
      </c>
      <c r="J34">
        <f t="shared" si="4"/>
        <v>8</v>
      </c>
      <c r="K34">
        <f t="shared" si="4"/>
        <v>5</v>
      </c>
      <c r="L34">
        <f t="shared" si="4"/>
        <v>1</v>
      </c>
      <c r="M34">
        <f t="shared" si="4"/>
        <v>1</v>
      </c>
      <c r="N34">
        <f t="shared" si="4"/>
        <v>3</v>
      </c>
      <c r="O34">
        <f t="shared" si="4"/>
        <v>11</v>
      </c>
      <c r="P34">
        <f t="shared" si="4"/>
        <v>2</v>
      </c>
      <c r="Q34">
        <f t="shared" si="4"/>
        <v>1</v>
      </c>
      <c r="R34">
        <f t="shared" si="4"/>
        <v>5</v>
      </c>
      <c r="S34">
        <f t="shared" si="4"/>
        <v>10</v>
      </c>
      <c r="T34">
        <f t="shared" si="4"/>
        <v>0</v>
      </c>
      <c r="U34">
        <f t="shared" si="4"/>
        <v>8</v>
      </c>
      <c r="V34">
        <f t="shared" si="4"/>
        <v>6</v>
      </c>
      <c r="W34">
        <f t="shared" si="4"/>
        <v>1</v>
      </c>
      <c r="X34">
        <f t="shared" si="4"/>
        <v>9</v>
      </c>
      <c r="Y34">
        <f t="shared" si="4"/>
        <v>10</v>
      </c>
      <c r="Z34">
        <f t="shared" si="4"/>
        <v>7</v>
      </c>
      <c r="AA34">
        <f t="shared" si="4"/>
        <v>2</v>
      </c>
      <c r="AB34">
        <f t="shared" si="4"/>
        <v>10</v>
      </c>
      <c r="AC34">
        <f t="shared" si="4"/>
        <v>7</v>
      </c>
      <c r="AD34">
        <f t="shared" si="4"/>
        <v>4</v>
      </c>
    </row>
    <row r="35" ht="59.25" customHeight="1" spans="3:30">
      <c r="C35" s="25" t="str">
        <f>VLOOKUP(C34,Note!$K$1:$L$12,2,FALSE)</f>
        <v>G</v>
      </c>
      <c r="D35" s="26" t="str">
        <f>VLOOKUP(D34,Note!$K$1:$L$12,2,FALSE)</f>
        <v>E</v>
      </c>
      <c r="E35" s="27" t="str">
        <f>VLOOKUP(E34,Note!$K$1:$L$12,2,FALSE)</f>
        <v>B</v>
      </c>
      <c r="F35" s="25" t="str">
        <f>VLOOKUP(F34,Note!$K$1:$L$12,2,FALSE)</f>
        <v>E</v>
      </c>
      <c r="G35" s="26" t="str">
        <f>VLOOKUP(G34,Note!$K$1:$L$12,2,FALSE)</f>
        <v>A</v>
      </c>
      <c r="H35" s="26" t="str">
        <f>VLOOKUP(H34,Note!$K$1:$L$12,2,FALSE)</f>
        <v>B</v>
      </c>
      <c r="I35" s="26" t="str">
        <f>VLOOKUP(I34,Note!$K$1:$L$12,2,FALSE)</f>
        <v>D</v>
      </c>
      <c r="J35" s="26" t="str">
        <f>VLOOKUP(J34,Note!$K$1:$L$12,2,FALSE)</f>
        <v>A♭／G#</v>
      </c>
      <c r="K35" s="26" t="str">
        <f>VLOOKUP(K34,Note!$K$1:$L$12,2,FALSE)</f>
        <v>F</v>
      </c>
      <c r="L35" s="26" t="str">
        <f>VLOOKUP(L34,Note!$K$1:$L$12,2,FALSE)</f>
        <v>C#／D♭</v>
      </c>
      <c r="M35" s="26" t="str">
        <f>VLOOKUP(M34,Note!$K$1:$L$12,2,FALSE)</f>
        <v>C#／D♭</v>
      </c>
      <c r="N35" s="39" t="str">
        <f>VLOOKUP(N34,Note!$K$1:$L$12,2,FALSE)</f>
        <v>E♭／D#</v>
      </c>
      <c r="O35" s="40" t="str">
        <f>VLOOKUP(O34,Note!$K$1:$L$12,2,FALSE)</f>
        <v>B</v>
      </c>
      <c r="P35" s="26" t="str">
        <f>VLOOKUP(P34,Note!$K$1:$L$12,2,FALSE)</f>
        <v>D</v>
      </c>
      <c r="Q35" s="26" t="str">
        <f>VLOOKUP(Q34,Note!$K$1:$L$12,2,FALSE)</f>
        <v>C#／D♭</v>
      </c>
      <c r="R35" s="34" t="str">
        <f>VLOOKUP(R34,Note!$K$1:$L$12,2,FALSE)</f>
        <v>F</v>
      </c>
      <c r="S35" s="34" t="str">
        <f>VLOOKUP(S34,Note!$K$1:$L$12,2,FALSE)</f>
        <v>B♭</v>
      </c>
      <c r="T35" s="34" t="str">
        <f>VLOOKUP(T34,Note!$K$1:$L$12,2,FALSE)</f>
        <v>C</v>
      </c>
      <c r="U35" s="26" t="str">
        <f>VLOOKUP(U34,Note!$K$1:$L$12,2,FALSE)</f>
        <v>A♭／G#</v>
      </c>
      <c r="V35" s="34" t="str">
        <f>VLOOKUP(V34,Note!$K$1:$L$12,2,FALSE)</f>
        <v>F#／G♭</v>
      </c>
      <c r="W35" s="34" t="str">
        <f>VLOOKUP(W34,Note!$K$1:$L$12,2,FALSE)</f>
        <v>C#／D♭</v>
      </c>
      <c r="X35" s="26" t="str">
        <f>VLOOKUP(X34,Note!$K$1:$L$12,2,FALSE)</f>
        <v>A</v>
      </c>
      <c r="Y35" s="34" t="str">
        <f>VLOOKUP(Y34,Note!$K$1:$L$12,2,FALSE)</f>
        <v>B♭</v>
      </c>
      <c r="Z35" s="34" t="str">
        <f>VLOOKUP(Z34,Note!$K$1:$L$12,2,FALSE)</f>
        <v>G</v>
      </c>
      <c r="AA35" s="26" t="str">
        <f>VLOOKUP(AA34,Note!$K$1:$L$12,2,FALSE)</f>
        <v>D</v>
      </c>
      <c r="AB35" s="34" t="str">
        <f>VLOOKUP(AB34,Note!$K$1:$L$12,2,FALSE)</f>
        <v>B♭</v>
      </c>
      <c r="AC35" s="34" t="str">
        <f>VLOOKUP(AC34,Note!$K$1:$L$12,2,FALSE)</f>
        <v>G</v>
      </c>
      <c r="AD35" s="49" t="str">
        <f>VLOOKUP(AD34,Note!$K$1:$L$12,2,FALSE)</f>
        <v>E</v>
      </c>
    </row>
    <row r="36" ht="31.5" customHeight="1" spans="3:30">
      <c r="C36" s="17" t="s">
        <v>13</v>
      </c>
      <c r="D36" s="18" t="s">
        <v>14</v>
      </c>
      <c r="E36" s="28" t="s">
        <v>15</v>
      </c>
      <c r="F36" s="17" t="s">
        <v>13</v>
      </c>
      <c r="G36" s="18" t="s">
        <v>13</v>
      </c>
      <c r="H36" s="18" t="s">
        <v>14</v>
      </c>
      <c r="I36" s="18" t="s">
        <v>14</v>
      </c>
      <c r="J36" s="18" t="s">
        <v>15</v>
      </c>
      <c r="K36" s="18" t="s">
        <v>15</v>
      </c>
      <c r="L36" s="18" t="s">
        <v>15</v>
      </c>
      <c r="M36" s="18" t="s">
        <v>16</v>
      </c>
      <c r="N36" s="41" t="s">
        <v>16</v>
      </c>
      <c r="O36" s="42" t="s">
        <v>13</v>
      </c>
      <c r="P36" s="18" t="s">
        <v>13</v>
      </c>
      <c r="Q36" s="18" t="s">
        <v>13</v>
      </c>
      <c r="R36" s="18" t="s">
        <v>13</v>
      </c>
      <c r="S36" s="18" t="s">
        <v>13</v>
      </c>
      <c r="T36" s="18" t="s">
        <v>13</v>
      </c>
      <c r="U36" s="18" t="s">
        <v>14</v>
      </c>
      <c r="V36" s="18" t="s">
        <v>14</v>
      </c>
      <c r="W36" s="18" t="s">
        <v>14</v>
      </c>
      <c r="X36" s="18" t="s">
        <v>14</v>
      </c>
      <c r="Y36" s="18" t="s">
        <v>14</v>
      </c>
      <c r="Z36" s="18" t="s">
        <v>14</v>
      </c>
      <c r="AA36" s="18" t="s">
        <v>15</v>
      </c>
      <c r="AB36" s="18" t="s">
        <v>15</v>
      </c>
      <c r="AC36" s="18" t="s">
        <v>15</v>
      </c>
      <c r="AD36" s="41" t="s">
        <v>15</v>
      </c>
    </row>
    <row r="37" ht="30" customHeight="1" spans="1:30">
      <c r="A37" s="21" t="str">
        <f>$A$1</f>
        <v>C</v>
      </c>
      <c r="B37" s="172" t="s">
        <v>21</v>
      </c>
      <c r="C37" s="29">
        <v>4</v>
      </c>
      <c r="D37" s="30">
        <v>4</v>
      </c>
      <c r="E37" s="31">
        <v>4</v>
      </c>
      <c r="F37" s="23">
        <v>3</v>
      </c>
      <c r="G37" s="24">
        <v>3</v>
      </c>
      <c r="H37" s="24">
        <v>3</v>
      </c>
      <c r="I37" s="24">
        <v>3</v>
      </c>
      <c r="J37" s="24">
        <v>3</v>
      </c>
      <c r="K37" s="24">
        <v>3</v>
      </c>
      <c r="L37" s="24">
        <v>3</v>
      </c>
      <c r="M37" s="24">
        <v>3</v>
      </c>
      <c r="N37" s="43">
        <v>3</v>
      </c>
      <c r="O37" s="44">
        <v>2</v>
      </c>
      <c r="P37" s="38">
        <v>2</v>
      </c>
      <c r="Q37" s="38">
        <v>2</v>
      </c>
      <c r="R37" s="38">
        <v>2</v>
      </c>
      <c r="S37" s="38">
        <v>2</v>
      </c>
      <c r="T37" s="38">
        <v>2</v>
      </c>
      <c r="U37" s="38">
        <v>2</v>
      </c>
      <c r="V37" s="38">
        <v>2</v>
      </c>
      <c r="W37" s="38">
        <v>2</v>
      </c>
      <c r="X37" s="38">
        <v>2</v>
      </c>
      <c r="Y37" s="38">
        <v>2</v>
      </c>
      <c r="Z37" s="38">
        <v>2</v>
      </c>
      <c r="AA37" s="38">
        <v>2</v>
      </c>
      <c r="AB37" s="38">
        <v>2</v>
      </c>
      <c r="AC37" s="38">
        <v>2</v>
      </c>
      <c r="AD37" s="48">
        <v>2</v>
      </c>
    </row>
    <row r="39" ht="20.25"/>
    <row r="40" hidden="1" spans="3:30">
      <c r="C40">
        <v>7</v>
      </c>
      <c r="D40">
        <v>4</v>
      </c>
      <c r="E40">
        <v>1</v>
      </c>
      <c r="F40">
        <v>10</v>
      </c>
      <c r="G40">
        <v>4</v>
      </c>
      <c r="H40">
        <v>1</v>
      </c>
      <c r="I40">
        <v>10</v>
      </c>
      <c r="J40">
        <v>7</v>
      </c>
      <c r="K40">
        <v>11</v>
      </c>
      <c r="L40">
        <v>8</v>
      </c>
      <c r="M40">
        <v>5</v>
      </c>
      <c r="N40">
        <v>1</v>
      </c>
      <c r="O40">
        <v>2</v>
      </c>
      <c r="P40">
        <v>10</v>
      </c>
      <c r="Q40">
        <v>7</v>
      </c>
      <c r="R40">
        <v>4</v>
      </c>
      <c r="S40">
        <v>9</v>
      </c>
      <c r="T40">
        <v>0</v>
      </c>
      <c r="U40">
        <v>6</v>
      </c>
      <c r="V40">
        <v>3</v>
      </c>
      <c r="W40">
        <v>11</v>
      </c>
      <c r="X40">
        <v>2</v>
      </c>
      <c r="Y40">
        <v>8</v>
      </c>
      <c r="Z40">
        <v>5</v>
      </c>
      <c r="AA40">
        <v>1</v>
      </c>
      <c r="AB40">
        <v>3</v>
      </c>
      <c r="AC40">
        <v>0</v>
      </c>
      <c r="AD40">
        <v>2</v>
      </c>
    </row>
    <row r="41" ht="20.25" hidden="1" spans="3:30">
      <c r="C41">
        <f t="shared" ref="C41:AD41" si="5">MOD($B$3+C$40,12)</f>
        <v>7</v>
      </c>
      <c r="D41">
        <f t="shared" si="5"/>
        <v>4</v>
      </c>
      <c r="E41">
        <f t="shared" si="5"/>
        <v>1</v>
      </c>
      <c r="F41">
        <f t="shared" si="5"/>
        <v>10</v>
      </c>
      <c r="G41">
        <f t="shared" si="5"/>
        <v>4</v>
      </c>
      <c r="H41">
        <f t="shared" si="5"/>
        <v>1</v>
      </c>
      <c r="I41">
        <f t="shared" si="5"/>
        <v>10</v>
      </c>
      <c r="J41">
        <f t="shared" si="5"/>
        <v>7</v>
      </c>
      <c r="K41">
        <f t="shared" si="5"/>
        <v>11</v>
      </c>
      <c r="L41">
        <f t="shared" si="5"/>
        <v>8</v>
      </c>
      <c r="M41">
        <f t="shared" si="5"/>
        <v>5</v>
      </c>
      <c r="N41">
        <f t="shared" si="5"/>
        <v>1</v>
      </c>
      <c r="O41">
        <f t="shared" si="5"/>
        <v>2</v>
      </c>
      <c r="P41">
        <f t="shared" si="5"/>
        <v>10</v>
      </c>
      <c r="Q41">
        <f t="shared" si="5"/>
        <v>7</v>
      </c>
      <c r="R41">
        <f t="shared" si="5"/>
        <v>4</v>
      </c>
      <c r="S41">
        <f t="shared" si="5"/>
        <v>9</v>
      </c>
      <c r="T41">
        <f t="shared" si="5"/>
        <v>0</v>
      </c>
      <c r="U41">
        <f t="shared" si="5"/>
        <v>6</v>
      </c>
      <c r="V41">
        <f t="shared" si="5"/>
        <v>3</v>
      </c>
      <c r="W41">
        <f t="shared" si="5"/>
        <v>11</v>
      </c>
      <c r="X41">
        <f t="shared" si="5"/>
        <v>2</v>
      </c>
      <c r="Y41">
        <f t="shared" si="5"/>
        <v>8</v>
      </c>
      <c r="Z41">
        <f t="shared" si="5"/>
        <v>5</v>
      </c>
      <c r="AA41">
        <f t="shared" si="5"/>
        <v>1</v>
      </c>
      <c r="AB41">
        <f t="shared" si="5"/>
        <v>3</v>
      </c>
      <c r="AC41">
        <f t="shared" si="5"/>
        <v>0</v>
      </c>
      <c r="AD41">
        <f t="shared" si="5"/>
        <v>2</v>
      </c>
    </row>
    <row r="42" ht="59.25" customHeight="1" spans="3:30">
      <c r="C42" s="25" t="str">
        <f>VLOOKUP(C41,Note!$K$1:$L$12,2,FALSE)</f>
        <v>G</v>
      </c>
      <c r="D42" s="26" t="str">
        <f>VLOOKUP(D41,Note!$K$1:$L$12,2,FALSE)</f>
        <v>E</v>
      </c>
      <c r="E42" s="26" t="str">
        <f>VLOOKUP(E41,Note!$K$1:$L$12,2,FALSE)</f>
        <v>C#／D♭</v>
      </c>
      <c r="F42" s="26" t="str">
        <f>VLOOKUP(F41,Note!$K$1:$L$12,2,FALSE)</f>
        <v>B♭</v>
      </c>
      <c r="G42" s="26" t="str">
        <f>VLOOKUP(G41,Note!$K$1:$L$12,2,FALSE)</f>
        <v>E</v>
      </c>
      <c r="H42" s="26" t="str">
        <f>VLOOKUP(H41,Note!$K$1:$L$12,2,FALSE)</f>
        <v>C#／D♭</v>
      </c>
      <c r="I42" s="26" t="str">
        <f>VLOOKUP(I41,Note!$K$1:$L$12,2,FALSE)</f>
        <v>B♭</v>
      </c>
      <c r="J42" s="34" t="str">
        <f>VLOOKUP(J41,Note!$K$1:$L$12,2,FALSE)</f>
        <v>G</v>
      </c>
      <c r="K42" s="26" t="str">
        <f>VLOOKUP(K41,Note!$K$1:$L$12,2,FALSE)</f>
        <v>B</v>
      </c>
      <c r="L42" s="26" t="str">
        <f>VLOOKUP(L41,Note!$K$1:$L$12,2,FALSE)</f>
        <v>A♭／G#</v>
      </c>
      <c r="M42" s="26" t="str">
        <f>VLOOKUP(M41,Note!$K$1:$L$12,2,FALSE)</f>
        <v>F</v>
      </c>
      <c r="N42" s="26" t="str">
        <f>VLOOKUP(N41,Note!$K$1:$L$12,2,FALSE)</f>
        <v>C#／D♭</v>
      </c>
      <c r="O42" s="26" t="str">
        <f>VLOOKUP(O41,Note!$K$1:$L$12,2,FALSE)</f>
        <v>D</v>
      </c>
      <c r="P42" s="26" t="str">
        <f>VLOOKUP(P41,Note!$K$1:$L$12,2,FALSE)</f>
        <v>B♭</v>
      </c>
      <c r="Q42" s="26" t="str">
        <f>VLOOKUP(Q41,Note!$K$1:$L$12,2,FALSE)</f>
        <v>G</v>
      </c>
      <c r="R42" s="39" t="str">
        <f>VLOOKUP(R41,Note!$K$1:$L$12,2,FALSE)</f>
        <v>E</v>
      </c>
      <c r="S42" s="46" t="str">
        <f>VLOOKUP(S41,Note!$K$1:$L$12,2,FALSE)</f>
        <v>A</v>
      </c>
      <c r="T42" s="34" t="str">
        <f>VLOOKUP(T41,Note!$K$1:$L$12,2,FALSE)</f>
        <v>C</v>
      </c>
      <c r="U42" s="34" t="str">
        <f>VLOOKUP(U41,Note!$K$1:$L$12,2,FALSE)</f>
        <v>F#／G♭</v>
      </c>
      <c r="V42" s="34" t="str">
        <f>VLOOKUP(V41,Note!$K$1:$L$12,2,FALSE)</f>
        <v>E♭／D#</v>
      </c>
      <c r="W42" s="34" t="str">
        <f>VLOOKUP(W41,Note!$K$1:$L$12,2,FALSE)</f>
        <v>B</v>
      </c>
      <c r="X42" s="34" t="str">
        <f>VLOOKUP(X41,Note!$K$1:$L$12,2,FALSE)</f>
        <v>D</v>
      </c>
      <c r="Y42" s="26" t="str">
        <f>VLOOKUP(Y41,Note!$K$1:$L$12,2,FALSE)</f>
        <v>A♭／G#</v>
      </c>
      <c r="Z42" s="34" t="str">
        <f>VLOOKUP(Z41,Note!$K$1:$L$12,2,FALSE)</f>
        <v>F</v>
      </c>
      <c r="AA42" s="26" t="str">
        <f>VLOOKUP(AA41,Note!$K$1:$L$12,2,FALSE)</f>
        <v>C#／D♭</v>
      </c>
      <c r="AB42" s="34" t="str">
        <f>VLOOKUP(AB41,Note!$K$1:$L$12,2,FALSE)</f>
        <v>E♭／D#</v>
      </c>
      <c r="AC42" s="26" t="str">
        <f>VLOOKUP(AC41,Note!$K$1:$L$12,2,FALSE)</f>
        <v>C</v>
      </c>
      <c r="AD42" s="49" t="str">
        <f>VLOOKUP(AD41,Note!$K$1:$L$12,2,FALSE)</f>
        <v>D</v>
      </c>
    </row>
    <row r="43" ht="31.5" customHeight="1" spans="3:30">
      <c r="C43" s="17" t="s">
        <v>13</v>
      </c>
      <c r="D43" s="18" t="s">
        <v>13</v>
      </c>
      <c r="E43" s="18" t="s">
        <v>13</v>
      </c>
      <c r="F43" s="18" t="s">
        <v>13</v>
      </c>
      <c r="G43" s="18" t="s">
        <v>14</v>
      </c>
      <c r="H43" s="18" t="s">
        <v>14</v>
      </c>
      <c r="I43" s="18" t="s">
        <v>14</v>
      </c>
      <c r="J43" s="18" t="s">
        <v>14</v>
      </c>
      <c r="K43" s="18" t="s">
        <v>15</v>
      </c>
      <c r="L43" s="18" t="s">
        <v>15</v>
      </c>
      <c r="M43" s="18" t="s">
        <v>15</v>
      </c>
      <c r="N43" s="18" t="s">
        <v>15</v>
      </c>
      <c r="O43" s="18" t="s">
        <v>15</v>
      </c>
      <c r="P43" s="18" t="s">
        <v>15</v>
      </c>
      <c r="Q43" s="18" t="s">
        <v>15</v>
      </c>
      <c r="R43" s="41" t="s">
        <v>15</v>
      </c>
      <c r="S43" s="42" t="s">
        <v>13</v>
      </c>
      <c r="T43" s="18" t="s">
        <v>13</v>
      </c>
      <c r="U43" s="18" t="s">
        <v>13</v>
      </c>
      <c r="V43" s="18" t="s">
        <v>13</v>
      </c>
      <c r="W43" s="18" t="s">
        <v>14</v>
      </c>
      <c r="X43" s="18" t="s">
        <v>14</v>
      </c>
      <c r="Y43" s="18" t="s">
        <v>14</v>
      </c>
      <c r="Z43" s="18" t="s">
        <v>14</v>
      </c>
      <c r="AA43" s="18" t="s">
        <v>16</v>
      </c>
      <c r="AB43" s="18" t="s">
        <v>16</v>
      </c>
      <c r="AC43" s="18" t="s">
        <v>16</v>
      </c>
      <c r="AD43" s="41" t="s">
        <v>16</v>
      </c>
    </row>
    <row r="44" ht="30" customHeight="1" spans="1:30">
      <c r="A44" s="21" t="str">
        <f>$A$1</f>
        <v>C</v>
      </c>
      <c r="B44" s="174" t="s">
        <v>22</v>
      </c>
      <c r="C44" s="23">
        <v>3</v>
      </c>
      <c r="D44" s="24">
        <v>3</v>
      </c>
      <c r="E44" s="24">
        <v>3</v>
      </c>
      <c r="F44" s="24">
        <v>3</v>
      </c>
      <c r="G44" s="24">
        <v>3</v>
      </c>
      <c r="H44" s="24">
        <v>3</v>
      </c>
      <c r="I44" s="24">
        <v>3</v>
      </c>
      <c r="J44" s="24">
        <v>3</v>
      </c>
      <c r="K44" s="24">
        <v>3</v>
      </c>
      <c r="L44" s="24">
        <v>3</v>
      </c>
      <c r="M44" s="24">
        <v>3</v>
      </c>
      <c r="N44" s="24">
        <v>3</v>
      </c>
      <c r="O44" s="24">
        <v>3</v>
      </c>
      <c r="P44" s="24">
        <v>3</v>
      </c>
      <c r="Q44" s="24">
        <v>3</v>
      </c>
      <c r="R44" s="43">
        <v>3</v>
      </c>
      <c r="S44" s="44">
        <v>2</v>
      </c>
      <c r="T44" s="38">
        <v>2</v>
      </c>
      <c r="U44" s="38">
        <v>2</v>
      </c>
      <c r="V44" s="38">
        <v>2</v>
      </c>
      <c r="W44" s="38">
        <v>2</v>
      </c>
      <c r="X44" s="38">
        <v>2</v>
      </c>
      <c r="Y44" s="38">
        <v>2</v>
      </c>
      <c r="Z44" s="38">
        <v>2</v>
      </c>
      <c r="AA44" s="38">
        <v>2</v>
      </c>
      <c r="AB44" s="38">
        <v>2</v>
      </c>
      <c r="AC44" s="38">
        <v>2</v>
      </c>
      <c r="AD44" s="48">
        <v>2</v>
      </c>
    </row>
    <row r="46" ht="20.25"/>
    <row r="47" hidden="1" spans="3:28">
      <c r="C47">
        <v>1</v>
      </c>
      <c r="D47">
        <v>3</v>
      </c>
      <c r="E47">
        <v>7</v>
      </c>
      <c r="F47">
        <v>9</v>
      </c>
      <c r="G47">
        <v>11</v>
      </c>
      <c r="H47">
        <v>5</v>
      </c>
      <c r="I47">
        <v>4</v>
      </c>
      <c r="J47">
        <v>2</v>
      </c>
      <c r="K47">
        <v>8</v>
      </c>
      <c r="L47">
        <v>6</v>
      </c>
      <c r="M47">
        <v>11</v>
      </c>
      <c r="N47">
        <v>8</v>
      </c>
      <c r="O47">
        <v>5</v>
      </c>
      <c r="P47">
        <v>3</v>
      </c>
      <c r="Q47">
        <v>7</v>
      </c>
      <c r="R47">
        <v>4</v>
      </c>
      <c r="S47">
        <v>1</v>
      </c>
      <c r="T47">
        <v>3</v>
      </c>
      <c r="U47">
        <v>2</v>
      </c>
      <c r="V47">
        <v>10</v>
      </c>
      <c r="W47">
        <v>11</v>
      </c>
      <c r="X47">
        <v>9</v>
      </c>
      <c r="Y47">
        <v>0</v>
      </c>
      <c r="Z47">
        <v>1</v>
      </c>
      <c r="AA47">
        <v>7</v>
      </c>
      <c r="AB47">
        <v>6</v>
      </c>
    </row>
    <row r="48" ht="20.25" hidden="1" spans="3:28">
      <c r="C48">
        <f t="shared" ref="C48:AB48" si="6">MOD($B$3+C$47,12)</f>
        <v>1</v>
      </c>
      <c r="D48">
        <f t="shared" si="6"/>
        <v>3</v>
      </c>
      <c r="E48">
        <f t="shared" si="6"/>
        <v>7</v>
      </c>
      <c r="F48">
        <f t="shared" si="6"/>
        <v>9</v>
      </c>
      <c r="G48">
        <f t="shared" si="6"/>
        <v>11</v>
      </c>
      <c r="H48">
        <f t="shared" si="6"/>
        <v>5</v>
      </c>
      <c r="I48">
        <f t="shared" si="6"/>
        <v>4</v>
      </c>
      <c r="J48">
        <f t="shared" si="6"/>
        <v>2</v>
      </c>
      <c r="K48">
        <f t="shared" si="6"/>
        <v>8</v>
      </c>
      <c r="L48">
        <f t="shared" si="6"/>
        <v>6</v>
      </c>
      <c r="M48">
        <f t="shared" si="6"/>
        <v>11</v>
      </c>
      <c r="N48">
        <f t="shared" si="6"/>
        <v>8</v>
      </c>
      <c r="O48">
        <f t="shared" si="6"/>
        <v>5</v>
      </c>
      <c r="P48">
        <f t="shared" si="6"/>
        <v>3</v>
      </c>
      <c r="Q48">
        <f t="shared" si="6"/>
        <v>7</v>
      </c>
      <c r="R48">
        <f t="shared" si="6"/>
        <v>4</v>
      </c>
      <c r="S48">
        <f t="shared" si="6"/>
        <v>1</v>
      </c>
      <c r="T48">
        <f t="shared" si="6"/>
        <v>3</v>
      </c>
      <c r="U48">
        <f t="shared" si="6"/>
        <v>2</v>
      </c>
      <c r="V48">
        <f t="shared" si="6"/>
        <v>10</v>
      </c>
      <c r="W48">
        <f t="shared" si="6"/>
        <v>11</v>
      </c>
      <c r="X48">
        <f t="shared" si="6"/>
        <v>9</v>
      </c>
      <c r="Y48">
        <f t="shared" si="6"/>
        <v>0</v>
      </c>
      <c r="Z48">
        <f t="shared" si="6"/>
        <v>1</v>
      </c>
      <c r="AA48">
        <f t="shared" si="6"/>
        <v>7</v>
      </c>
      <c r="AB48">
        <f t="shared" si="6"/>
        <v>6</v>
      </c>
    </row>
    <row r="49" ht="59.25" customHeight="1" spans="3:28">
      <c r="C49" s="25" t="str">
        <f>VLOOKUP(C48,Note!$K$1:$L$12,2,FALSE)</f>
        <v>C#／D♭</v>
      </c>
      <c r="D49" s="27" t="str">
        <f>VLOOKUP(D48,Note!$K$1:$L$12,2,FALSE)</f>
        <v>E♭／D#</v>
      </c>
      <c r="E49" s="25" t="str">
        <f>VLOOKUP(E48,Note!$K$1:$L$12,2,FALSE)</f>
        <v>G</v>
      </c>
      <c r="F49" s="34" t="str">
        <f>VLOOKUP(F48,Note!$K$1:$L$12,2,FALSE)</f>
        <v>A</v>
      </c>
      <c r="G49" s="26" t="str">
        <f>VLOOKUP(G48,Note!$K$1:$L$12,2,FALSE)</f>
        <v>B</v>
      </c>
      <c r="H49" s="26" t="str">
        <f>VLOOKUP(H48,Note!$K$1:$L$12,2,FALSE)</f>
        <v>F</v>
      </c>
      <c r="I49" s="26" t="str">
        <f>VLOOKUP(I48,Note!$K$1:$L$12,2,FALSE)</f>
        <v>E</v>
      </c>
      <c r="J49" s="26" t="str">
        <f>VLOOKUP(J48,Note!$K$1:$L$12,2,FALSE)</f>
        <v>D</v>
      </c>
      <c r="K49" s="26" t="str">
        <f>VLOOKUP(K48,Note!$K$1:$L$12,2,FALSE)</f>
        <v>A♭／G#</v>
      </c>
      <c r="L49" s="26" t="str">
        <f>VLOOKUP(L48,Note!$K$1:$L$12,2,FALSE)</f>
        <v>F#／G♭</v>
      </c>
      <c r="M49" s="26" t="str">
        <f>VLOOKUP(M48,Note!$K$1:$L$12,2,FALSE)</f>
        <v>B</v>
      </c>
      <c r="N49" s="26" t="str">
        <f>VLOOKUP(N48,Note!$K$1:$L$12,2,FALSE)</f>
        <v>A♭／G#</v>
      </c>
      <c r="O49" s="26" t="str">
        <f>VLOOKUP(O48,Note!$K$1:$L$12,2,FALSE)</f>
        <v>F</v>
      </c>
      <c r="P49" s="26" t="str">
        <f>VLOOKUP(P48,Note!$K$1:$L$12,2,FALSE)</f>
        <v>E♭／D#</v>
      </c>
      <c r="Q49" s="39" t="str">
        <f>VLOOKUP(Q48,Note!$K$1:$L$12,2,FALSE)</f>
        <v>G</v>
      </c>
      <c r="R49" s="40" t="str">
        <f>VLOOKUP(R48,Note!$K$1:$L$12,2,FALSE)</f>
        <v>E</v>
      </c>
      <c r="S49" s="34" t="str">
        <f>VLOOKUP(S48,Note!$K$1:$L$12,2,FALSE)</f>
        <v>C#／D♭</v>
      </c>
      <c r="T49" s="34" t="str">
        <f>VLOOKUP(T48,Note!$K$1:$L$12,2,FALSE)</f>
        <v>E♭／D#</v>
      </c>
      <c r="U49" s="26" t="str">
        <f>VLOOKUP(U48,Note!$K$1:$L$12,2,FALSE)</f>
        <v>D</v>
      </c>
      <c r="V49" s="34" t="str">
        <f>VLOOKUP(V48,Note!$K$1:$L$12,2,FALSE)</f>
        <v>B♭</v>
      </c>
      <c r="W49" s="34" t="str">
        <f>VLOOKUP(W48,Note!$K$1:$L$12,2,FALSE)</f>
        <v>B</v>
      </c>
      <c r="X49" s="34" t="str">
        <f>VLOOKUP(X48,Note!$K$1:$L$12,2,FALSE)</f>
        <v>A</v>
      </c>
      <c r="Y49" s="26" t="str">
        <f>VLOOKUP(Y48,Note!$K$1:$L$12,2,FALSE)</f>
        <v>C</v>
      </c>
      <c r="Z49" s="34" t="str">
        <f>VLOOKUP(Z48,Note!$K$1:$L$12,2,FALSE)</f>
        <v>C#／D♭</v>
      </c>
      <c r="AA49" s="34" t="str">
        <f>VLOOKUP(AA48,Note!$K$1:$L$12,2,FALSE)</f>
        <v>G</v>
      </c>
      <c r="AB49" s="49" t="str">
        <f>VLOOKUP(AB48,Note!$K$1:$L$12,2,FALSE)</f>
        <v>F#／G♭</v>
      </c>
    </row>
    <row r="50" ht="31.5" customHeight="1" spans="3:28">
      <c r="C50" s="17" t="s">
        <v>16</v>
      </c>
      <c r="D50" s="28" t="s">
        <v>16</v>
      </c>
      <c r="E50" s="17" t="s">
        <v>13</v>
      </c>
      <c r="F50" s="18" t="s">
        <v>13</v>
      </c>
      <c r="G50" s="18" t="s">
        <v>13</v>
      </c>
      <c r="H50" s="18" t="s">
        <v>13</v>
      </c>
      <c r="I50" s="18" t="s">
        <v>14</v>
      </c>
      <c r="J50" s="18" t="s">
        <v>14</v>
      </c>
      <c r="K50" s="18" t="s">
        <v>14</v>
      </c>
      <c r="L50" s="18" t="s">
        <v>14</v>
      </c>
      <c r="M50" s="18" t="s">
        <v>15</v>
      </c>
      <c r="N50" s="18" t="s">
        <v>15</v>
      </c>
      <c r="O50" s="18" t="s">
        <v>15</v>
      </c>
      <c r="P50" s="18" t="s">
        <v>15</v>
      </c>
      <c r="Q50" s="41" t="s">
        <v>15</v>
      </c>
      <c r="R50" s="42" t="s">
        <v>13</v>
      </c>
      <c r="S50" s="18" t="s">
        <v>13</v>
      </c>
      <c r="T50" s="18" t="s">
        <v>13</v>
      </c>
      <c r="U50" s="18" t="s">
        <v>13</v>
      </c>
      <c r="V50" s="18" t="s">
        <v>14</v>
      </c>
      <c r="W50" s="18" t="s">
        <v>14</v>
      </c>
      <c r="X50" s="18" t="s">
        <v>14</v>
      </c>
      <c r="Y50" s="18" t="s">
        <v>14</v>
      </c>
      <c r="Z50" s="18" t="s">
        <v>15</v>
      </c>
      <c r="AA50" s="18" t="s">
        <v>15</v>
      </c>
      <c r="AB50" s="41" t="s">
        <v>15</v>
      </c>
    </row>
    <row r="51" ht="30" customHeight="1" spans="1:28">
      <c r="A51" s="21" t="str">
        <f>$A$1</f>
        <v>C</v>
      </c>
      <c r="B51" s="173" t="s">
        <v>23</v>
      </c>
      <c r="C51" s="29">
        <v>4</v>
      </c>
      <c r="D51" s="31">
        <v>4</v>
      </c>
      <c r="E51" s="23">
        <v>3</v>
      </c>
      <c r="F51" s="24">
        <v>3</v>
      </c>
      <c r="G51" s="24">
        <v>3</v>
      </c>
      <c r="H51" s="24">
        <v>3</v>
      </c>
      <c r="I51" s="24">
        <v>3</v>
      </c>
      <c r="J51" s="24">
        <v>3</v>
      </c>
      <c r="K51" s="24">
        <v>3</v>
      </c>
      <c r="L51" s="24">
        <v>3</v>
      </c>
      <c r="M51" s="24">
        <v>3</v>
      </c>
      <c r="N51" s="24">
        <v>3</v>
      </c>
      <c r="O51" s="24">
        <v>3</v>
      </c>
      <c r="P51" s="24">
        <v>3</v>
      </c>
      <c r="Q51" s="43">
        <v>3</v>
      </c>
      <c r="R51" s="44">
        <v>2</v>
      </c>
      <c r="S51" s="38">
        <v>2</v>
      </c>
      <c r="T51" s="38">
        <v>2</v>
      </c>
      <c r="U51" s="38">
        <v>2</v>
      </c>
      <c r="V51" s="38">
        <v>2</v>
      </c>
      <c r="W51" s="38">
        <v>2</v>
      </c>
      <c r="X51" s="38">
        <v>2</v>
      </c>
      <c r="Y51" s="38">
        <v>2</v>
      </c>
      <c r="Z51" s="38">
        <v>2</v>
      </c>
      <c r="AA51" s="38">
        <v>2</v>
      </c>
      <c r="AB51" s="48">
        <v>2</v>
      </c>
    </row>
  </sheetData>
  <mergeCells count="1">
    <mergeCell ref="A1:B2"/>
  </mergeCells>
  <dataValidations count="1">
    <dataValidation type="list" allowBlank="1" showInputMessage="1" showErrorMessage="1" sqref="A1:B2">
      <formula1>Note!$I$1:$I$17</formula1>
    </dataValidation>
  </dataValidations>
  <pageMargins left="0.699305555555556" right="0.699305555555556" top="0.75" bottom="0.75" header="0.3" footer="0.3"/>
  <pageSetup paperSize="9" scale="80" orientation="landscape"/>
  <headerFooter/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P33"/>
  <sheetViews>
    <sheetView workbookViewId="0">
      <selection activeCell="A1" sqref="A1:A4"/>
    </sheetView>
  </sheetViews>
  <sheetFormatPr defaultColWidth="9" defaultRowHeight="19.5"/>
  <cols>
    <col min="1" max="10" width="4.77777777777778" customWidth="1"/>
  </cols>
  <sheetData>
    <row r="1" ht="20.25" customHeight="1" spans="1:12">
      <c r="A1" t="s">
        <v>0</v>
      </c>
      <c r="B1">
        <v>0</v>
      </c>
      <c r="E1">
        <v>0</v>
      </c>
      <c r="F1">
        <v>0</v>
      </c>
      <c r="I1" t="s">
        <v>0</v>
      </c>
      <c r="K1">
        <v>0</v>
      </c>
      <c r="L1" t="s">
        <v>0</v>
      </c>
    </row>
    <row r="2" ht="20.25" customHeight="1" spans="1:12">
      <c r="A2" t="s">
        <v>38</v>
      </c>
      <c r="B2">
        <v>1</v>
      </c>
      <c r="E2">
        <v>1</v>
      </c>
      <c r="F2">
        <v>1</v>
      </c>
      <c r="I2" t="s">
        <v>38</v>
      </c>
      <c r="K2">
        <v>1</v>
      </c>
      <c r="L2" t="s">
        <v>2</v>
      </c>
    </row>
    <row r="3" ht="20.25" customHeight="1" spans="1:12">
      <c r="A3" t="s">
        <v>39</v>
      </c>
      <c r="B3">
        <v>1</v>
      </c>
      <c r="E3">
        <v>2</v>
      </c>
      <c r="F3">
        <v>0</v>
      </c>
      <c r="I3" t="s">
        <v>39</v>
      </c>
      <c r="K3">
        <v>2</v>
      </c>
      <c r="L3" t="s">
        <v>3</v>
      </c>
    </row>
    <row r="4" ht="20.25" customHeight="1" spans="1:12">
      <c r="A4" t="s">
        <v>40</v>
      </c>
      <c r="B4">
        <v>2</v>
      </c>
      <c r="E4">
        <v>3</v>
      </c>
      <c r="F4">
        <v>0</v>
      </c>
      <c r="I4" t="s">
        <v>3</v>
      </c>
      <c r="K4">
        <v>3</v>
      </c>
      <c r="L4" t="s">
        <v>4</v>
      </c>
    </row>
    <row r="5" ht="20.25" customHeight="1" spans="1:12">
      <c r="A5" t="s">
        <v>3</v>
      </c>
      <c r="B5">
        <v>2</v>
      </c>
      <c r="E5">
        <v>4</v>
      </c>
      <c r="F5">
        <v>0</v>
      </c>
      <c r="I5" t="s">
        <v>41</v>
      </c>
      <c r="K5">
        <v>4</v>
      </c>
      <c r="L5" t="s">
        <v>5</v>
      </c>
    </row>
    <row r="6" ht="20.25" customHeight="1" spans="1:12">
      <c r="A6" t="s">
        <v>41</v>
      </c>
      <c r="B6">
        <v>3</v>
      </c>
      <c r="E6">
        <v>5</v>
      </c>
      <c r="F6">
        <v>0</v>
      </c>
      <c r="I6" t="s">
        <v>42</v>
      </c>
      <c r="K6">
        <v>5</v>
      </c>
      <c r="L6" t="s">
        <v>6</v>
      </c>
    </row>
    <row r="7" ht="20.25" customHeight="1" spans="1:12">
      <c r="A7" t="s">
        <v>42</v>
      </c>
      <c r="B7">
        <v>3</v>
      </c>
      <c r="E7">
        <v>6</v>
      </c>
      <c r="F7">
        <v>0</v>
      </c>
      <c r="I7" t="s">
        <v>5</v>
      </c>
      <c r="K7">
        <v>6</v>
      </c>
      <c r="L7" t="s">
        <v>43</v>
      </c>
    </row>
    <row r="8" ht="20.25" customHeight="1" spans="1:12">
      <c r="A8" t="s">
        <v>44</v>
      </c>
      <c r="B8">
        <v>4</v>
      </c>
      <c r="E8">
        <v>7</v>
      </c>
      <c r="F8">
        <v>0</v>
      </c>
      <c r="I8" t="s">
        <v>6</v>
      </c>
      <c r="K8">
        <v>7</v>
      </c>
      <c r="L8" t="s">
        <v>8</v>
      </c>
    </row>
    <row r="9" ht="20.25" customHeight="1" spans="1:12">
      <c r="A9" t="s">
        <v>5</v>
      </c>
      <c r="B9">
        <v>4</v>
      </c>
      <c r="E9">
        <v>8</v>
      </c>
      <c r="F9">
        <v>0</v>
      </c>
      <c r="I9" t="s">
        <v>45</v>
      </c>
      <c r="K9">
        <v>8</v>
      </c>
      <c r="L9" t="s">
        <v>9</v>
      </c>
    </row>
    <row r="10" ht="20.25" customHeight="1" spans="1:12">
      <c r="A10" t="s">
        <v>46</v>
      </c>
      <c r="B10">
        <v>4</v>
      </c>
      <c r="E10">
        <v>9</v>
      </c>
      <c r="F10">
        <v>0</v>
      </c>
      <c r="I10" t="s">
        <v>47</v>
      </c>
      <c r="K10">
        <v>9</v>
      </c>
      <c r="L10" t="s">
        <v>10</v>
      </c>
    </row>
    <row r="11" ht="20.25" customHeight="1" spans="1:12">
      <c r="A11" t="s">
        <v>48</v>
      </c>
      <c r="B11">
        <v>5</v>
      </c>
      <c r="E11">
        <v>10</v>
      </c>
      <c r="F11">
        <v>0</v>
      </c>
      <c r="I11" t="s">
        <v>8</v>
      </c>
      <c r="K11">
        <v>10</v>
      </c>
      <c r="L11" t="s">
        <v>11</v>
      </c>
    </row>
    <row r="12" ht="20.25" customHeight="1" spans="1:12">
      <c r="A12" t="s">
        <v>6</v>
      </c>
      <c r="B12">
        <v>5</v>
      </c>
      <c r="E12">
        <v>11</v>
      </c>
      <c r="F12">
        <v>1</v>
      </c>
      <c r="I12" t="s">
        <v>49</v>
      </c>
      <c r="K12">
        <v>11</v>
      </c>
      <c r="L12" t="s">
        <v>12</v>
      </c>
    </row>
    <row r="13" ht="20.25" customHeight="1" spans="1:9">
      <c r="A13" t="s">
        <v>45</v>
      </c>
      <c r="B13">
        <v>6</v>
      </c>
      <c r="E13">
        <v>12</v>
      </c>
      <c r="F13">
        <v>0</v>
      </c>
      <c r="I13" t="s">
        <v>50</v>
      </c>
    </row>
    <row r="14" ht="20.25" customHeight="1" spans="1:9">
      <c r="A14" t="s">
        <v>47</v>
      </c>
      <c r="B14">
        <v>6</v>
      </c>
      <c r="E14">
        <v>13</v>
      </c>
      <c r="F14">
        <v>1</v>
      </c>
      <c r="I14" t="s">
        <v>10</v>
      </c>
    </row>
    <row r="15" ht="20.25" customHeight="1" spans="1:11">
      <c r="A15" t="s">
        <v>51</v>
      </c>
      <c r="B15">
        <v>7</v>
      </c>
      <c r="E15" s="11">
        <v>14</v>
      </c>
      <c r="F15">
        <v>0</v>
      </c>
      <c r="G15" s="12"/>
      <c r="H15" s="12"/>
      <c r="I15" t="s">
        <v>52</v>
      </c>
      <c r="J15" s="12"/>
      <c r="K15" s="12"/>
    </row>
    <row r="16" ht="20.25" customHeight="1" spans="1:11">
      <c r="A16" t="s">
        <v>8</v>
      </c>
      <c r="B16">
        <v>7</v>
      </c>
      <c r="E16" s="11">
        <v>15</v>
      </c>
      <c r="F16">
        <v>0</v>
      </c>
      <c r="G16" s="12"/>
      <c r="H16" s="12"/>
      <c r="I16" t="s">
        <v>11</v>
      </c>
      <c r="J16" s="12"/>
      <c r="K16" s="12"/>
    </row>
    <row r="17" ht="20.25" customHeight="1" spans="1:11">
      <c r="A17" t="s">
        <v>49</v>
      </c>
      <c r="B17">
        <v>8</v>
      </c>
      <c r="E17" s="11">
        <v>16</v>
      </c>
      <c r="F17">
        <v>0</v>
      </c>
      <c r="G17" s="12"/>
      <c r="H17" s="12"/>
      <c r="I17" t="s">
        <v>12</v>
      </c>
      <c r="J17" s="12"/>
      <c r="K17" s="12"/>
    </row>
    <row r="18" ht="20.25" customHeight="1" spans="1:11">
      <c r="A18" t="s">
        <v>50</v>
      </c>
      <c r="B18">
        <v>8</v>
      </c>
      <c r="E18" s="11">
        <v>17</v>
      </c>
      <c r="F18">
        <v>0</v>
      </c>
      <c r="G18" s="12"/>
      <c r="H18" s="12"/>
      <c r="J18" s="12"/>
      <c r="K18" s="12"/>
    </row>
    <row r="19" ht="20.25" customHeight="1" spans="1:6">
      <c r="A19" t="s">
        <v>53</v>
      </c>
      <c r="B19">
        <v>9</v>
      </c>
      <c r="E19" s="11">
        <v>18</v>
      </c>
      <c r="F19">
        <v>0</v>
      </c>
    </row>
    <row r="20" ht="20.25" customHeight="1" spans="1:6">
      <c r="A20" t="s">
        <v>10</v>
      </c>
      <c r="B20">
        <v>9</v>
      </c>
      <c r="E20" s="11">
        <v>19</v>
      </c>
      <c r="F20">
        <v>0</v>
      </c>
    </row>
    <row r="21" ht="20.25" customHeight="1" spans="1:12">
      <c r="A21" t="s">
        <v>52</v>
      </c>
      <c r="B21">
        <v>10</v>
      </c>
      <c r="D21" s="4"/>
      <c r="E21" s="11">
        <v>20</v>
      </c>
      <c r="F21">
        <v>0</v>
      </c>
      <c r="L21" s="4"/>
    </row>
    <row r="22" ht="20.25" customHeight="1" spans="1:12">
      <c r="A22" t="s">
        <v>11</v>
      </c>
      <c r="B22">
        <v>10</v>
      </c>
      <c r="D22" s="4"/>
      <c r="E22" s="11">
        <v>21</v>
      </c>
      <c r="F22">
        <v>0</v>
      </c>
      <c r="L22" s="4"/>
    </row>
    <row r="23" ht="20.25" customHeight="1" spans="1:12">
      <c r="A23" t="s">
        <v>54</v>
      </c>
      <c r="B23">
        <v>11</v>
      </c>
      <c r="D23" s="4"/>
      <c r="E23" s="11">
        <v>22</v>
      </c>
      <c r="F23">
        <v>0</v>
      </c>
      <c r="L23" s="4"/>
    </row>
    <row r="24" ht="20.25" customHeight="1" spans="1:12">
      <c r="A24" t="s">
        <v>12</v>
      </c>
      <c r="B24">
        <v>11</v>
      </c>
      <c r="D24" s="4"/>
      <c r="E24" s="11">
        <v>23</v>
      </c>
      <c r="F24">
        <v>1</v>
      </c>
      <c r="G24" s="12"/>
      <c r="H24" s="12"/>
      <c r="J24" s="12"/>
      <c r="K24" s="12"/>
      <c r="L24" s="4"/>
    </row>
    <row r="25" ht="20.25" customHeight="1" spans="1:12">
      <c r="A25" t="s">
        <v>55</v>
      </c>
      <c r="B25">
        <v>0</v>
      </c>
      <c r="D25" s="4"/>
      <c r="E25" s="11">
        <v>24</v>
      </c>
      <c r="F25">
        <v>0</v>
      </c>
      <c r="G25" s="12"/>
      <c r="H25" s="12"/>
      <c r="J25" s="12"/>
      <c r="K25" s="12"/>
      <c r="L25" s="4"/>
    </row>
    <row r="26" spans="1:2">
      <c r="A26" t="s">
        <v>56</v>
      </c>
      <c r="B26">
        <v>11</v>
      </c>
    </row>
    <row r="33" spans="42:42">
      <c r="AP33" t="e">
        <f>VLOOKUP(G32&amp;I32,Note!I1:J2,2,TRUE)</f>
        <v>#N/A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88"/>
  <sheetViews>
    <sheetView workbookViewId="0">
      <selection activeCell="G166" sqref="G166"/>
    </sheetView>
  </sheetViews>
  <sheetFormatPr defaultColWidth="9" defaultRowHeight="19.5" outlineLevelCol="4"/>
  <sheetData>
    <row r="1" spans="1:4">
      <c r="A1" s="6" t="s">
        <v>57</v>
      </c>
      <c r="B1" s="6" t="s">
        <v>58</v>
      </c>
      <c r="C1" s="6" t="s">
        <v>59</v>
      </c>
      <c r="D1" s="6" t="s">
        <v>60</v>
      </c>
    </row>
    <row r="2" spans="1:4">
      <c r="A2" s="8" t="s">
        <v>0</v>
      </c>
      <c r="B2" s="8" t="s">
        <v>5</v>
      </c>
      <c r="C2" s="8" t="s">
        <v>8</v>
      </c>
      <c r="D2" s="8" t="s">
        <v>61</v>
      </c>
    </row>
    <row r="3" spans="1:4">
      <c r="A3" s="6" t="s">
        <v>62</v>
      </c>
      <c r="B3" s="6" t="s">
        <v>42</v>
      </c>
      <c r="C3" s="6" t="s">
        <v>8</v>
      </c>
      <c r="D3" s="6" t="s">
        <v>61</v>
      </c>
    </row>
    <row r="4" spans="1:4">
      <c r="A4" s="6" t="s">
        <v>63</v>
      </c>
      <c r="B4" s="6" t="s">
        <v>42</v>
      </c>
      <c r="C4" s="6" t="s">
        <v>45</v>
      </c>
      <c r="D4" s="6" t="s">
        <v>61</v>
      </c>
    </row>
    <row r="5" spans="1:4">
      <c r="A5" s="6" t="s">
        <v>64</v>
      </c>
      <c r="B5" s="6" t="s">
        <v>5</v>
      </c>
      <c r="C5" s="6" t="s">
        <v>49</v>
      </c>
      <c r="D5" s="6" t="s">
        <v>61</v>
      </c>
    </row>
    <row r="6" spans="1:4">
      <c r="A6" s="6" t="s">
        <v>65</v>
      </c>
      <c r="B6" s="6" t="s">
        <v>5</v>
      </c>
      <c r="C6" s="6" t="s">
        <v>8</v>
      </c>
      <c r="D6" s="9" t="s">
        <v>12</v>
      </c>
    </row>
    <row r="7" spans="1:4">
      <c r="A7" s="6" t="s">
        <v>66</v>
      </c>
      <c r="B7" s="6" t="s">
        <v>5</v>
      </c>
      <c r="C7" s="6" t="s">
        <v>8</v>
      </c>
      <c r="D7" s="9" t="s">
        <v>11</v>
      </c>
    </row>
    <row r="8" spans="1:4">
      <c r="A8" s="6" t="s">
        <v>67</v>
      </c>
      <c r="B8" s="6" t="s">
        <v>5</v>
      </c>
      <c r="C8" s="6" t="s">
        <v>47</v>
      </c>
      <c r="D8" s="9" t="s">
        <v>11</v>
      </c>
    </row>
    <row r="9" spans="1:4">
      <c r="A9" s="6" t="s">
        <v>68</v>
      </c>
      <c r="B9" s="6" t="s">
        <v>42</v>
      </c>
      <c r="C9" s="6" t="s">
        <v>8</v>
      </c>
      <c r="D9" s="9" t="s">
        <v>11</v>
      </c>
    </row>
    <row r="10" spans="1:4">
      <c r="A10" s="6" t="s">
        <v>69</v>
      </c>
      <c r="B10" s="6" t="s">
        <v>42</v>
      </c>
      <c r="C10" s="6" t="s">
        <v>47</v>
      </c>
      <c r="D10" s="9" t="s">
        <v>11</v>
      </c>
    </row>
    <row r="11" spans="1:4">
      <c r="A11" s="6" t="s">
        <v>70</v>
      </c>
      <c r="B11" s="6" t="s">
        <v>42</v>
      </c>
      <c r="C11" s="6" t="s">
        <v>47</v>
      </c>
      <c r="D11" s="9" t="s">
        <v>10</v>
      </c>
    </row>
    <row r="12" spans="1:4">
      <c r="A12" s="6" t="s">
        <v>71</v>
      </c>
      <c r="B12" s="6" t="s">
        <v>5</v>
      </c>
      <c r="C12" s="6" t="s">
        <v>49</v>
      </c>
      <c r="D12" s="9" t="s">
        <v>11</v>
      </c>
    </row>
    <row r="13" spans="1:4">
      <c r="A13" s="8" t="s">
        <v>38</v>
      </c>
      <c r="B13" s="8" t="s">
        <v>48</v>
      </c>
      <c r="C13" s="8" t="s">
        <v>49</v>
      </c>
      <c r="D13" s="8" t="s">
        <v>61</v>
      </c>
    </row>
    <row r="14" spans="1:4">
      <c r="A14" s="6" t="s">
        <v>72</v>
      </c>
      <c r="B14" s="6" t="s">
        <v>5</v>
      </c>
      <c r="C14" s="6" t="s">
        <v>49</v>
      </c>
      <c r="D14" s="6" t="s">
        <v>61</v>
      </c>
    </row>
    <row r="15" spans="1:4">
      <c r="A15" s="6" t="s">
        <v>73</v>
      </c>
      <c r="B15" s="6" t="s">
        <v>5</v>
      </c>
      <c r="C15" s="6" t="s">
        <v>8</v>
      </c>
      <c r="D15" s="6" t="s">
        <v>61</v>
      </c>
    </row>
    <row r="16" spans="1:4">
      <c r="A16" s="6" t="s">
        <v>74</v>
      </c>
      <c r="B16" s="6" t="s">
        <v>48</v>
      </c>
      <c r="C16" s="6" t="s">
        <v>10</v>
      </c>
      <c r="D16" s="6" t="s">
        <v>61</v>
      </c>
    </row>
    <row r="17" spans="1:4">
      <c r="A17" s="6" t="s">
        <v>75</v>
      </c>
      <c r="B17" s="6" t="s">
        <v>48</v>
      </c>
      <c r="C17" s="6" t="s">
        <v>49</v>
      </c>
      <c r="D17" s="9" t="s">
        <v>55</v>
      </c>
    </row>
    <row r="18" spans="1:4">
      <c r="A18" s="6" t="s">
        <v>76</v>
      </c>
      <c r="B18" s="6" t="s">
        <v>48</v>
      </c>
      <c r="C18" s="6" t="s">
        <v>49</v>
      </c>
      <c r="D18" s="9" t="s">
        <v>12</v>
      </c>
    </row>
    <row r="19" spans="1:4">
      <c r="A19" s="6" t="s">
        <v>77</v>
      </c>
      <c r="B19" s="6" t="s">
        <v>48</v>
      </c>
      <c r="C19" s="6" t="s">
        <v>8</v>
      </c>
      <c r="D19" s="9" t="s">
        <v>12</v>
      </c>
    </row>
    <row r="20" spans="1:4">
      <c r="A20" s="6" t="s">
        <v>78</v>
      </c>
      <c r="B20" s="6" t="s">
        <v>5</v>
      </c>
      <c r="C20" s="6" t="s">
        <v>49</v>
      </c>
      <c r="D20" s="9" t="s">
        <v>12</v>
      </c>
    </row>
    <row r="21" spans="1:4">
      <c r="A21" s="6" t="s">
        <v>79</v>
      </c>
      <c r="B21" s="6" t="s">
        <v>5</v>
      </c>
      <c r="C21" s="6" t="s">
        <v>8</v>
      </c>
      <c r="D21" s="9" t="s">
        <v>12</v>
      </c>
    </row>
    <row r="22" spans="1:4">
      <c r="A22" s="6" t="s">
        <v>80</v>
      </c>
      <c r="B22" s="6" t="s">
        <v>5</v>
      </c>
      <c r="C22" s="6" t="s">
        <v>8</v>
      </c>
      <c r="D22" s="9" t="s">
        <v>11</v>
      </c>
    </row>
    <row r="23" spans="1:4">
      <c r="A23" s="6" t="s">
        <v>81</v>
      </c>
      <c r="B23" s="6" t="s">
        <v>48</v>
      </c>
      <c r="C23" s="6" t="s">
        <v>10</v>
      </c>
      <c r="D23" s="9" t="s">
        <v>12</v>
      </c>
    </row>
    <row r="24" spans="1:4">
      <c r="A24" s="8" t="s">
        <v>39</v>
      </c>
      <c r="B24" s="8" t="s">
        <v>6</v>
      </c>
      <c r="C24" s="8" t="s">
        <v>50</v>
      </c>
      <c r="D24" s="8" t="s">
        <v>61</v>
      </c>
    </row>
    <row r="25" spans="1:4">
      <c r="A25" s="9" t="s">
        <v>82</v>
      </c>
      <c r="B25" s="9" t="s">
        <v>46</v>
      </c>
      <c r="C25" s="9" t="s">
        <v>50</v>
      </c>
      <c r="D25" s="9" t="s">
        <v>61</v>
      </c>
    </row>
    <row r="26" spans="1:4">
      <c r="A26" s="9" t="s">
        <v>83</v>
      </c>
      <c r="B26" s="9" t="s">
        <v>46</v>
      </c>
      <c r="C26" s="9" t="s">
        <v>8</v>
      </c>
      <c r="D26" s="9" t="s">
        <v>61</v>
      </c>
    </row>
    <row r="27" spans="1:4">
      <c r="A27" s="9" t="s">
        <v>84</v>
      </c>
      <c r="B27" s="9" t="s">
        <v>6</v>
      </c>
      <c r="C27" s="9" t="s">
        <v>10</v>
      </c>
      <c r="D27" s="9" t="s">
        <v>61</v>
      </c>
    </row>
    <row r="28" spans="1:4">
      <c r="A28" s="9" t="s">
        <v>85</v>
      </c>
      <c r="B28" s="9" t="s">
        <v>6</v>
      </c>
      <c r="C28" s="9" t="s">
        <v>50</v>
      </c>
      <c r="D28" s="9" t="s">
        <v>0</v>
      </c>
    </row>
    <row r="29" spans="1:4">
      <c r="A29" s="9" t="s">
        <v>86</v>
      </c>
      <c r="B29" s="9" t="s">
        <v>6</v>
      </c>
      <c r="C29" s="9" t="s">
        <v>50</v>
      </c>
      <c r="D29" s="9" t="s">
        <v>56</v>
      </c>
    </row>
    <row r="30" spans="1:4">
      <c r="A30" s="9" t="s">
        <v>87</v>
      </c>
      <c r="B30" s="9" t="s">
        <v>6</v>
      </c>
      <c r="C30" s="9" t="s">
        <v>8</v>
      </c>
      <c r="D30" s="9" t="s">
        <v>56</v>
      </c>
    </row>
    <row r="31" spans="1:4">
      <c r="A31" s="9" t="s">
        <v>88</v>
      </c>
      <c r="B31" s="9" t="s">
        <v>46</v>
      </c>
      <c r="C31" s="9" t="s">
        <v>50</v>
      </c>
      <c r="D31" s="9" t="s">
        <v>56</v>
      </c>
    </row>
    <row r="32" spans="1:4">
      <c r="A32" s="9" t="s">
        <v>89</v>
      </c>
      <c r="B32" s="9" t="s">
        <v>46</v>
      </c>
      <c r="C32" s="9" t="s">
        <v>8</v>
      </c>
      <c r="D32" s="9" t="s">
        <v>56</v>
      </c>
    </row>
    <row r="33" spans="1:4">
      <c r="A33" s="9" t="s">
        <v>90</v>
      </c>
      <c r="B33" s="9" t="s">
        <v>5</v>
      </c>
      <c r="C33" s="9" t="s">
        <v>8</v>
      </c>
      <c r="D33" s="9" t="s">
        <v>11</v>
      </c>
    </row>
    <row r="34" spans="1:4">
      <c r="A34" s="9" t="s">
        <v>91</v>
      </c>
      <c r="B34" s="9" t="s">
        <v>6</v>
      </c>
      <c r="C34" s="9" t="s">
        <v>10</v>
      </c>
      <c r="D34" s="9" t="s">
        <v>56</v>
      </c>
    </row>
    <row r="35" spans="1:4">
      <c r="A35" s="8" t="s">
        <v>3</v>
      </c>
      <c r="B35" s="8" t="s">
        <v>45</v>
      </c>
      <c r="C35" s="8" t="s">
        <v>10</v>
      </c>
      <c r="D35" s="8" t="s">
        <v>61</v>
      </c>
    </row>
    <row r="36" spans="1:4">
      <c r="A36" s="9" t="s">
        <v>92</v>
      </c>
      <c r="B36" s="9" t="s">
        <v>6</v>
      </c>
      <c r="C36" s="9" t="s">
        <v>10</v>
      </c>
      <c r="D36" s="9" t="s">
        <v>61</v>
      </c>
    </row>
    <row r="37" spans="1:5">
      <c r="A37" s="9" t="s">
        <v>93</v>
      </c>
      <c r="B37" s="9" t="s">
        <v>6</v>
      </c>
      <c r="C37" s="9" t="s">
        <v>50</v>
      </c>
      <c r="D37" s="9" t="s">
        <v>61</v>
      </c>
      <c r="E37" s="4"/>
    </row>
    <row r="38" spans="1:5">
      <c r="A38" s="9" t="s">
        <v>94</v>
      </c>
      <c r="B38" s="9" t="s">
        <v>45</v>
      </c>
      <c r="C38" s="9" t="s">
        <v>52</v>
      </c>
      <c r="D38" s="9" t="s">
        <v>61</v>
      </c>
      <c r="E38" s="4"/>
    </row>
    <row r="39" spans="1:5">
      <c r="A39" s="9" t="s">
        <v>95</v>
      </c>
      <c r="B39" s="9" t="s">
        <v>45</v>
      </c>
      <c r="C39" s="9" t="s">
        <v>10</v>
      </c>
      <c r="D39" s="9" t="s">
        <v>38</v>
      </c>
      <c r="E39" s="4"/>
    </row>
    <row r="40" spans="1:5">
      <c r="A40" s="9" t="s">
        <v>96</v>
      </c>
      <c r="B40" s="9" t="s">
        <v>45</v>
      </c>
      <c r="C40" s="9" t="s">
        <v>10</v>
      </c>
      <c r="D40" s="9" t="s">
        <v>0</v>
      </c>
      <c r="E40" s="4"/>
    </row>
    <row r="41" spans="1:5">
      <c r="A41" s="9" t="s">
        <v>97</v>
      </c>
      <c r="B41" s="9" t="s">
        <v>45</v>
      </c>
      <c r="C41" s="9" t="s">
        <v>50</v>
      </c>
      <c r="D41" s="9" t="s">
        <v>0</v>
      </c>
      <c r="E41" s="4"/>
    </row>
    <row r="42" spans="1:5">
      <c r="A42" s="9" t="s">
        <v>98</v>
      </c>
      <c r="B42" s="9" t="s">
        <v>6</v>
      </c>
      <c r="C42" s="9" t="s">
        <v>10</v>
      </c>
      <c r="D42" s="9" t="s">
        <v>0</v>
      </c>
      <c r="E42" s="4"/>
    </row>
    <row r="43" spans="1:5">
      <c r="A43" s="9" t="s">
        <v>99</v>
      </c>
      <c r="B43" s="9" t="s">
        <v>6</v>
      </c>
      <c r="C43" s="9" t="s">
        <v>50</v>
      </c>
      <c r="D43" s="9" t="s">
        <v>0</v>
      </c>
      <c r="E43" s="4"/>
    </row>
    <row r="44" spans="1:5">
      <c r="A44" s="9" t="s">
        <v>100</v>
      </c>
      <c r="B44" s="9" t="s">
        <v>6</v>
      </c>
      <c r="C44" s="9" t="s">
        <v>50</v>
      </c>
      <c r="D44" s="9" t="s">
        <v>12</v>
      </c>
      <c r="E44" s="4"/>
    </row>
    <row r="45" spans="1:5">
      <c r="A45" s="9" t="s">
        <v>101</v>
      </c>
      <c r="B45" s="9" t="s">
        <v>45</v>
      </c>
      <c r="C45" s="9" t="s">
        <v>52</v>
      </c>
      <c r="D45" s="9" t="s">
        <v>0</v>
      </c>
      <c r="E45" s="4"/>
    </row>
    <row r="46" spans="1:4">
      <c r="A46" s="8" t="s">
        <v>41</v>
      </c>
      <c r="B46" s="8" t="s">
        <v>51</v>
      </c>
      <c r="C46" s="8" t="s">
        <v>52</v>
      </c>
      <c r="D46" s="8" t="s">
        <v>61</v>
      </c>
    </row>
    <row r="47" spans="1:4">
      <c r="A47" s="9" t="s">
        <v>102</v>
      </c>
      <c r="B47" s="9" t="s">
        <v>45</v>
      </c>
      <c r="C47" s="9" t="s">
        <v>52</v>
      </c>
      <c r="D47" s="9" t="s">
        <v>61</v>
      </c>
    </row>
    <row r="48" spans="1:5">
      <c r="A48" s="9" t="s">
        <v>103</v>
      </c>
      <c r="B48" s="9" t="s">
        <v>45</v>
      </c>
      <c r="C48" s="9" t="s">
        <v>10</v>
      </c>
      <c r="D48" s="9" t="s">
        <v>61</v>
      </c>
      <c r="E48" s="4"/>
    </row>
    <row r="49" spans="1:5">
      <c r="A49" s="9" t="s">
        <v>104</v>
      </c>
      <c r="B49" s="9" t="s">
        <v>51</v>
      </c>
      <c r="C49" s="9" t="s">
        <v>12</v>
      </c>
      <c r="D49" s="9" t="s">
        <v>61</v>
      </c>
      <c r="E49" s="4"/>
    </row>
    <row r="50" spans="1:5">
      <c r="A50" s="9" t="s">
        <v>105</v>
      </c>
      <c r="B50" s="9" t="s">
        <v>51</v>
      </c>
      <c r="C50" s="9" t="s">
        <v>52</v>
      </c>
      <c r="D50" s="9" t="s">
        <v>40</v>
      </c>
      <c r="E50" s="4"/>
    </row>
    <row r="51" spans="1:5">
      <c r="A51" s="9" t="s">
        <v>106</v>
      </c>
      <c r="B51" s="9" t="s">
        <v>51</v>
      </c>
      <c r="C51" s="9" t="s">
        <v>52</v>
      </c>
      <c r="D51" s="9" t="s">
        <v>38</v>
      </c>
      <c r="E51" s="4"/>
    </row>
    <row r="52" spans="1:5">
      <c r="A52" s="9" t="s">
        <v>107</v>
      </c>
      <c r="B52" s="9" t="s">
        <v>51</v>
      </c>
      <c r="C52" s="9" t="s">
        <v>10</v>
      </c>
      <c r="D52" s="9" t="s">
        <v>38</v>
      </c>
      <c r="E52" s="4"/>
    </row>
    <row r="53" spans="1:5">
      <c r="A53" s="9" t="s">
        <v>108</v>
      </c>
      <c r="B53" s="9" t="s">
        <v>45</v>
      </c>
      <c r="C53" s="9" t="s">
        <v>52</v>
      </c>
      <c r="D53" s="9" t="s">
        <v>38</v>
      </c>
      <c r="E53" s="4"/>
    </row>
    <row r="54" spans="1:5">
      <c r="A54" s="9" t="s">
        <v>109</v>
      </c>
      <c r="B54" s="9" t="s">
        <v>45</v>
      </c>
      <c r="C54" s="9" t="s">
        <v>10</v>
      </c>
      <c r="D54" s="9" t="s">
        <v>38</v>
      </c>
      <c r="E54" s="4"/>
    </row>
    <row r="55" spans="1:5">
      <c r="A55" s="9" t="s">
        <v>110</v>
      </c>
      <c r="B55" s="9" t="s">
        <v>45</v>
      </c>
      <c r="C55" s="9" t="s">
        <v>10</v>
      </c>
      <c r="D55" s="9" t="s">
        <v>0</v>
      </c>
      <c r="E55" s="4"/>
    </row>
    <row r="56" spans="1:5">
      <c r="A56" s="9" t="s">
        <v>111</v>
      </c>
      <c r="B56" s="9" t="s">
        <v>51</v>
      </c>
      <c r="C56" s="9" t="s">
        <v>12</v>
      </c>
      <c r="D56" s="9" t="s">
        <v>38</v>
      </c>
      <c r="E56" s="4"/>
    </row>
    <row r="57" spans="1:4">
      <c r="A57" s="8" t="s">
        <v>42</v>
      </c>
      <c r="B57" s="8" t="s">
        <v>8</v>
      </c>
      <c r="C57" s="8" t="s">
        <v>11</v>
      </c>
      <c r="D57" s="8" t="s">
        <v>61</v>
      </c>
    </row>
    <row r="58" spans="1:4">
      <c r="A58" s="9" t="s">
        <v>112</v>
      </c>
      <c r="B58" t="s">
        <v>47</v>
      </c>
      <c r="C58" t="s">
        <v>11</v>
      </c>
      <c r="D58" s="9" t="s">
        <v>61</v>
      </c>
    </row>
    <row r="59" spans="1:4">
      <c r="A59" s="9" t="s">
        <v>113</v>
      </c>
      <c r="B59" t="s">
        <v>47</v>
      </c>
      <c r="C59" s="9" t="s">
        <v>10</v>
      </c>
      <c r="D59" s="9" t="s">
        <v>61</v>
      </c>
    </row>
    <row r="60" spans="1:4">
      <c r="A60" s="9" t="s">
        <v>114</v>
      </c>
      <c r="B60" s="9" t="s">
        <v>8</v>
      </c>
      <c r="C60" s="9" t="s">
        <v>12</v>
      </c>
      <c r="D60" s="9" t="s">
        <v>61</v>
      </c>
    </row>
    <row r="61" spans="1:4">
      <c r="A61" s="9" t="s">
        <v>115</v>
      </c>
      <c r="B61" s="9" t="s">
        <v>8</v>
      </c>
      <c r="C61" t="s">
        <v>11</v>
      </c>
      <c r="D61" t="s">
        <v>3</v>
      </c>
    </row>
    <row r="62" spans="1:4">
      <c r="A62" s="9" t="s">
        <v>116</v>
      </c>
      <c r="B62" s="9" t="s">
        <v>8</v>
      </c>
      <c r="C62" t="s">
        <v>11</v>
      </c>
      <c r="D62" t="s">
        <v>39</v>
      </c>
    </row>
    <row r="63" spans="1:4">
      <c r="A63" s="9" t="s">
        <v>117</v>
      </c>
      <c r="B63" s="9" t="s">
        <v>8</v>
      </c>
      <c r="C63" t="s">
        <v>10</v>
      </c>
      <c r="D63" t="s">
        <v>39</v>
      </c>
    </row>
    <row r="64" spans="1:4">
      <c r="A64" s="9" t="s">
        <v>118</v>
      </c>
      <c r="B64" t="s">
        <v>47</v>
      </c>
      <c r="C64" t="s">
        <v>11</v>
      </c>
      <c r="D64" t="s">
        <v>39</v>
      </c>
    </row>
    <row r="65" spans="1:4">
      <c r="A65" s="9" t="s">
        <v>119</v>
      </c>
      <c r="B65" t="s">
        <v>47</v>
      </c>
      <c r="C65" s="9" t="s">
        <v>10</v>
      </c>
      <c r="D65" t="s">
        <v>39</v>
      </c>
    </row>
    <row r="66" spans="1:4">
      <c r="A66" s="9" t="s">
        <v>120</v>
      </c>
      <c r="B66" t="s">
        <v>47</v>
      </c>
      <c r="C66" s="9" t="s">
        <v>10</v>
      </c>
      <c r="D66" s="9" t="s">
        <v>0</v>
      </c>
    </row>
    <row r="67" spans="1:4">
      <c r="A67" s="9" t="s">
        <v>121</v>
      </c>
      <c r="B67" s="9" t="s">
        <v>8</v>
      </c>
      <c r="C67" s="9" t="s">
        <v>12</v>
      </c>
      <c r="D67" t="s">
        <v>39</v>
      </c>
    </row>
    <row r="68" spans="1:4">
      <c r="A68" s="8" t="s">
        <v>5</v>
      </c>
      <c r="B68" s="8" t="s">
        <v>49</v>
      </c>
      <c r="C68" s="10" t="s">
        <v>12</v>
      </c>
      <c r="D68" s="8" t="s">
        <v>61</v>
      </c>
    </row>
    <row r="69" spans="1:4">
      <c r="A69" s="9" t="s">
        <v>122</v>
      </c>
      <c r="B69" t="s">
        <v>8</v>
      </c>
      <c r="C69" s="9" t="s">
        <v>12</v>
      </c>
      <c r="D69" s="9" t="s">
        <v>61</v>
      </c>
    </row>
    <row r="70" spans="1:4">
      <c r="A70" s="9" t="s">
        <v>123</v>
      </c>
      <c r="B70" t="s">
        <v>8</v>
      </c>
      <c r="C70" t="s">
        <v>11</v>
      </c>
      <c r="D70" s="9" t="s">
        <v>61</v>
      </c>
    </row>
    <row r="71" spans="1:4">
      <c r="A71" s="9" t="s">
        <v>124</v>
      </c>
      <c r="B71" t="s">
        <v>49</v>
      </c>
      <c r="C71" s="9" t="s">
        <v>0</v>
      </c>
      <c r="D71" s="9" t="s">
        <v>61</v>
      </c>
    </row>
    <row r="72" spans="1:4">
      <c r="A72" s="9" t="s">
        <v>125</v>
      </c>
      <c r="B72" t="s">
        <v>49</v>
      </c>
      <c r="C72" s="9" t="s">
        <v>12</v>
      </c>
      <c r="D72" t="s">
        <v>41</v>
      </c>
    </row>
    <row r="73" spans="1:4">
      <c r="A73" s="9" t="s">
        <v>126</v>
      </c>
      <c r="B73" t="s">
        <v>49</v>
      </c>
      <c r="C73" s="9" t="s">
        <v>12</v>
      </c>
      <c r="D73" t="s">
        <v>3</v>
      </c>
    </row>
    <row r="74" spans="1:4">
      <c r="A74" s="9" t="s">
        <v>127</v>
      </c>
      <c r="B74" t="s">
        <v>49</v>
      </c>
      <c r="C74" t="s">
        <v>11</v>
      </c>
      <c r="D74" t="s">
        <v>3</v>
      </c>
    </row>
    <row r="75" spans="1:4">
      <c r="A75" s="9" t="s">
        <v>128</v>
      </c>
      <c r="B75" t="s">
        <v>8</v>
      </c>
      <c r="C75" s="9" t="s">
        <v>12</v>
      </c>
      <c r="D75" t="s">
        <v>3</v>
      </c>
    </row>
    <row r="76" spans="1:4">
      <c r="A76" s="9" t="s">
        <v>129</v>
      </c>
      <c r="B76" t="s">
        <v>8</v>
      </c>
      <c r="C76" t="s">
        <v>11</v>
      </c>
      <c r="D76" t="s">
        <v>3</v>
      </c>
    </row>
    <row r="77" spans="1:4">
      <c r="A77" s="9" t="s">
        <v>130</v>
      </c>
      <c r="B77" t="s">
        <v>8</v>
      </c>
      <c r="C77" t="s">
        <v>11</v>
      </c>
      <c r="D77" t="s">
        <v>38</v>
      </c>
    </row>
    <row r="78" spans="1:4">
      <c r="A78" s="9" t="s">
        <v>131</v>
      </c>
      <c r="B78" s="9" t="s">
        <v>49</v>
      </c>
      <c r="C78" s="9" t="s">
        <v>0</v>
      </c>
      <c r="D78" t="s">
        <v>3</v>
      </c>
    </row>
    <row r="79" spans="1:4">
      <c r="A79" s="8" t="s">
        <v>6</v>
      </c>
      <c r="B79" s="8" t="s">
        <v>10</v>
      </c>
      <c r="C79" s="10" t="s">
        <v>0</v>
      </c>
      <c r="D79" s="8" t="s">
        <v>61</v>
      </c>
    </row>
    <row r="80" spans="1:4">
      <c r="A80" s="9" t="s">
        <v>132</v>
      </c>
      <c r="B80" t="s">
        <v>50</v>
      </c>
      <c r="C80" s="9" t="s">
        <v>0</v>
      </c>
      <c r="D80" s="9" t="s">
        <v>61</v>
      </c>
    </row>
    <row r="81" spans="1:4">
      <c r="A81" s="9" t="s">
        <v>133</v>
      </c>
      <c r="B81" t="s">
        <v>50</v>
      </c>
      <c r="C81" t="s">
        <v>56</v>
      </c>
      <c r="D81" s="9" t="s">
        <v>61</v>
      </c>
    </row>
    <row r="82" spans="1:4">
      <c r="A82" s="9" t="s">
        <v>134</v>
      </c>
      <c r="B82" t="s">
        <v>10</v>
      </c>
      <c r="C82" s="9" t="s">
        <v>38</v>
      </c>
      <c r="D82" s="9" t="s">
        <v>61</v>
      </c>
    </row>
    <row r="83" spans="1:4">
      <c r="A83" s="9" t="s">
        <v>135</v>
      </c>
      <c r="B83" t="s">
        <v>10</v>
      </c>
      <c r="C83" s="9" t="s">
        <v>0</v>
      </c>
      <c r="D83" t="s">
        <v>5</v>
      </c>
    </row>
    <row r="84" spans="1:4">
      <c r="A84" s="9" t="s">
        <v>136</v>
      </c>
      <c r="B84" t="s">
        <v>10</v>
      </c>
      <c r="C84" s="9" t="s">
        <v>0</v>
      </c>
      <c r="D84" t="s">
        <v>42</v>
      </c>
    </row>
    <row r="85" spans="1:4">
      <c r="A85" s="9" t="s">
        <v>137</v>
      </c>
      <c r="B85" t="s">
        <v>10</v>
      </c>
      <c r="C85" t="s">
        <v>56</v>
      </c>
      <c r="D85" t="s">
        <v>42</v>
      </c>
    </row>
    <row r="86" spans="1:4">
      <c r="A86" s="9" t="s">
        <v>138</v>
      </c>
      <c r="B86" t="s">
        <v>50</v>
      </c>
      <c r="C86" s="9" t="s">
        <v>0</v>
      </c>
      <c r="D86" t="s">
        <v>42</v>
      </c>
    </row>
    <row r="87" spans="1:4">
      <c r="A87" s="9" t="s">
        <v>139</v>
      </c>
      <c r="B87" t="s">
        <v>50</v>
      </c>
      <c r="C87" t="s">
        <v>56</v>
      </c>
      <c r="D87" t="s">
        <v>42</v>
      </c>
    </row>
    <row r="88" spans="1:4">
      <c r="A88" s="9" t="s">
        <v>140</v>
      </c>
      <c r="B88" t="s">
        <v>50</v>
      </c>
      <c r="C88" t="s">
        <v>56</v>
      </c>
      <c r="D88" t="s">
        <v>3</v>
      </c>
    </row>
    <row r="89" spans="1:4">
      <c r="A89" s="9" t="s">
        <v>141</v>
      </c>
      <c r="B89" s="9" t="s">
        <v>10</v>
      </c>
      <c r="C89" s="9" t="s">
        <v>38</v>
      </c>
      <c r="D89" t="s">
        <v>42</v>
      </c>
    </row>
    <row r="90" spans="1:4">
      <c r="A90" s="8" t="s">
        <v>45</v>
      </c>
      <c r="B90" s="8" t="s">
        <v>52</v>
      </c>
      <c r="C90" s="10" t="s">
        <v>38</v>
      </c>
      <c r="D90" s="8" t="s">
        <v>61</v>
      </c>
    </row>
    <row r="91" spans="1:4">
      <c r="A91" s="9" t="s">
        <v>142</v>
      </c>
      <c r="B91" t="s">
        <v>10</v>
      </c>
      <c r="C91" s="9" t="s">
        <v>38</v>
      </c>
      <c r="D91" s="9" t="s">
        <v>61</v>
      </c>
    </row>
    <row r="92" spans="1:4">
      <c r="A92" s="9" t="s">
        <v>143</v>
      </c>
      <c r="B92" t="s">
        <v>10</v>
      </c>
      <c r="C92" t="s">
        <v>0</v>
      </c>
      <c r="D92" s="9" t="s">
        <v>61</v>
      </c>
    </row>
    <row r="93" spans="1:4">
      <c r="A93" s="9" t="s">
        <v>144</v>
      </c>
      <c r="B93" t="s">
        <v>52</v>
      </c>
      <c r="C93" s="9" t="s">
        <v>3</v>
      </c>
      <c r="D93" s="9" t="s">
        <v>61</v>
      </c>
    </row>
    <row r="94" spans="1:4">
      <c r="A94" s="9" t="s">
        <v>145</v>
      </c>
      <c r="B94" t="s">
        <v>52</v>
      </c>
      <c r="C94" s="9" t="s">
        <v>38</v>
      </c>
      <c r="D94" t="s">
        <v>48</v>
      </c>
    </row>
    <row r="95" spans="1:4">
      <c r="A95" s="9" t="s">
        <v>146</v>
      </c>
      <c r="B95" t="s">
        <v>52</v>
      </c>
      <c r="C95" s="9" t="s">
        <v>38</v>
      </c>
      <c r="D95" t="s">
        <v>5</v>
      </c>
    </row>
    <row r="96" spans="1:4">
      <c r="A96" s="9" t="s">
        <v>147</v>
      </c>
      <c r="B96" t="s">
        <v>52</v>
      </c>
      <c r="C96" s="9" t="s">
        <v>0</v>
      </c>
      <c r="D96" t="s">
        <v>5</v>
      </c>
    </row>
    <row r="97" spans="1:4">
      <c r="A97" s="9" t="s">
        <v>148</v>
      </c>
      <c r="B97" t="s">
        <v>10</v>
      </c>
      <c r="C97" s="9" t="s">
        <v>38</v>
      </c>
      <c r="D97" t="s">
        <v>5</v>
      </c>
    </row>
    <row r="98" spans="1:4">
      <c r="A98" s="9" t="s">
        <v>149</v>
      </c>
      <c r="B98" t="s">
        <v>10</v>
      </c>
      <c r="C98" t="s">
        <v>0</v>
      </c>
      <c r="D98" t="s">
        <v>5</v>
      </c>
    </row>
    <row r="99" spans="1:4">
      <c r="A99" s="9" t="s">
        <v>150</v>
      </c>
      <c r="B99" t="s">
        <v>10</v>
      </c>
      <c r="C99" s="9" t="s">
        <v>0</v>
      </c>
      <c r="D99" t="s">
        <v>41</v>
      </c>
    </row>
    <row r="100" spans="1:4">
      <c r="A100" s="9" t="s">
        <v>151</v>
      </c>
      <c r="B100" t="s">
        <v>52</v>
      </c>
      <c r="C100" s="9" t="s">
        <v>3</v>
      </c>
      <c r="D100" t="s">
        <v>5</v>
      </c>
    </row>
    <row r="101" spans="1:4">
      <c r="A101" s="8" t="s">
        <v>47</v>
      </c>
      <c r="B101" s="8" t="s">
        <v>11</v>
      </c>
      <c r="C101" s="10" t="s">
        <v>39</v>
      </c>
      <c r="D101" s="8" t="s">
        <v>61</v>
      </c>
    </row>
    <row r="102" spans="1:4">
      <c r="A102" s="9" t="s">
        <v>152</v>
      </c>
      <c r="B102" t="s">
        <v>10</v>
      </c>
      <c r="C102" s="9" t="s">
        <v>39</v>
      </c>
      <c r="D102" s="9" t="s">
        <v>61</v>
      </c>
    </row>
    <row r="103" spans="1:4">
      <c r="A103" s="9" t="s">
        <v>153</v>
      </c>
      <c r="B103" t="s">
        <v>10</v>
      </c>
      <c r="C103" t="s">
        <v>0</v>
      </c>
      <c r="D103" s="9" t="s">
        <v>61</v>
      </c>
    </row>
    <row r="104" spans="1:4">
      <c r="A104" s="9" t="s">
        <v>154</v>
      </c>
      <c r="B104" t="s">
        <v>11</v>
      </c>
      <c r="C104" s="9" t="s">
        <v>3</v>
      </c>
      <c r="D104" s="9" t="s">
        <v>61</v>
      </c>
    </row>
    <row r="105" spans="1:4">
      <c r="A105" s="9" t="s">
        <v>155</v>
      </c>
      <c r="B105" t="s">
        <v>11</v>
      </c>
      <c r="C105" s="9" t="s">
        <v>39</v>
      </c>
      <c r="D105" t="s">
        <v>6</v>
      </c>
    </row>
    <row r="106" spans="1:4">
      <c r="A106" s="9" t="s">
        <v>156</v>
      </c>
      <c r="B106" t="s">
        <v>11</v>
      </c>
      <c r="C106" s="9" t="s">
        <v>39</v>
      </c>
      <c r="D106" t="s">
        <v>46</v>
      </c>
    </row>
    <row r="107" spans="1:4">
      <c r="A107" s="9" t="s">
        <v>157</v>
      </c>
      <c r="B107" t="s">
        <v>11</v>
      </c>
      <c r="C107" t="s">
        <v>0</v>
      </c>
      <c r="D107" t="s">
        <v>46</v>
      </c>
    </row>
    <row r="108" spans="1:4">
      <c r="A108" s="9" t="s">
        <v>158</v>
      </c>
      <c r="B108" t="s">
        <v>10</v>
      </c>
      <c r="C108" s="9" t="s">
        <v>39</v>
      </c>
      <c r="D108" t="s">
        <v>46</v>
      </c>
    </row>
    <row r="109" spans="1:4">
      <c r="A109" s="9" t="s">
        <v>159</v>
      </c>
      <c r="B109" t="s">
        <v>10</v>
      </c>
      <c r="C109" t="s">
        <v>0</v>
      </c>
      <c r="D109" t="s">
        <v>46</v>
      </c>
    </row>
    <row r="110" spans="1:4">
      <c r="A110" s="9" t="s">
        <v>160</v>
      </c>
      <c r="B110" t="s">
        <v>10</v>
      </c>
      <c r="C110" s="9" t="s">
        <v>0</v>
      </c>
      <c r="D110" t="s">
        <v>42</v>
      </c>
    </row>
    <row r="111" spans="1:4">
      <c r="A111" s="9" t="s">
        <v>161</v>
      </c>
      <c r="B111" t="s">
        <v>11</v>
      </c>
      <c r="C111" s="9" t="s">
        <v>3</v>
      </c>
      <c r="D111" t="s">
        <v>46</v>
      </c>
    </row>
    <row r="112" spans="1:4">
      <c r="A112" s="8" t="s">
        <v>8</v>
      </c>
      <c r="B112" s="8" t="s">
        <v>12</v>
      </c>
      <c r="C112" s="10" t="s">
        <v>3</v>
      </c>
      <c r="D112" s="8" t="s">
        <v>61</v>
      </c>
    </row>
    <row r="113" spans="1:4">
      <c r="A113" s="9" t="s">
        <v>162</v>
      </c>
      <c r="B113" t="s">
        <v>11</v>
      </c>
      <c r="C113" s="9" t="s">
        <v>3</v>
      </c>
      <c r="D113" s="9" t="s">
        <v>61</v>
      </c>
    </row>
    <row r="114" spans="1:4">
      <c r="A114" s="9" t="s">
        <v>163</v>
      </c>
      <c r="B114" t="s">
        <v>11</v>
      </c>
      <c r="C114" s="9" t="s">
        <v>39</v>
      </c>
      <c r="D114" s="9" t="s">
        <v>61</v>
      </c>
    </row>
    <row r="115" spans="1:4">
      <c r="A115" s="9" t="s">
        <v>164</v>
      </c>
      <c r="B115" t="s">
        <v>12</v>
      </c>
      <c r="C115" s="9" t="s">
        <v>41</v>
      </c>
      <c r="D115" s="9" t="s">
        <v>61</v>
      </c>
    </row>
    <row r="116" spans="1:4">
      <c r="A116" s="9" t="s">
        <v>165</v>
      </c>
      <c r="B116" t="s">
        <v>12</v>
      </c>
      <c r="C116" s="9" t="s">
        <v>3</v>
      </c>
      <c r="D116" t="s">
        <v>45</v>
      </c>
    </row>
    <row r="117" spans="1:4">
      <c r="A117" s="9" t="s">
        <v>166</v>
      </c>
      <c r="B117" t="s">
        <v>12</v>
      </c>
      <c r="C117" s="9" t="s">
        <v>3</v>
      </c>
      <c r="D117" t="s">
        <v>6</v>
      </c>
    </row>
    <row r="118" spans="1:4">
      <c r="A118" s="9" t="s">
        <v>167</v>
      </c>
      <c r="B118" t="s">
        <v>12</v>
      </c>
      <c r="C118" s="9" t="s">
        <v>39</v>
      </c>
      <c r="D118" t="s">
        <v>6</v>
      </c>
    </row>
    <row r="119" spans="1:4">
      <c r="A119" s="9" t="s">
        <v>168</v>
      </c>
      <c r="B119" t="s">
        <v>11</v>
      </c>
      <c r="C119" s="9" t="s">
        <v>3</v>
      </c>
      <c r="D119" t="s">
        <v>6</v>
      </c>
    </row>
    <row r="120" spans="1:4">
      <c r="A120" s="9" t="s">
        <v>169</v>
      </c>
      <c r="B120" t="s">
        <v>11</v>
      </c>
      <c r="C120" s="9" t="s">
        <v>39</v>
      </c>
      <c r="D120" t="s">
        <v>6</v>
      </c>
    </row>
    <row r="121" spans="1:4">
      <c r="A121" s="9" t="s">
        <v>170</v>
      </c>
      <c r="B121" t="s">
        <v>11</v>
      </c>
      <c r="C121" s="9" t="s">
        <v>39</v>
      </c>
      <c r="D121" t="s">
        <v>5</v>
      </c>
    </row>
    <row r="122" spans="1:4">
      <c r="A122" s="9" t="s">
        <v>171</v>
      </c>
      <c r="B122" t="s">
        <v>12</v>
      </c>
      <c r="C122" s="9" t="s">
        <v>41</v>
      </c>
      <c r="D122" t="s">
        <v>6</v>
      </c>
    </row>
    <row r="123" spans="1:4">
      <c r="A123" s="8" t="s">
        <v>49</v>
      </c>
      <c r="B123" s="8" t="s">
        <v>55</v>
      </c>
      <c r="C123" s="10" t="s">
        <v>41</v>
      </c>
      <c r="D123" s="8" t="s">
        <v>61</v>
      </c>
    </row>
    <row r="124" spans="1:4">
      <c r="A124" s="9" t="s">
        <v>172</v>
      </c>
      <c r="B124" t="s">
        <v>12</v>
      </c>
      <c r="C124" s="9" t="s">
        <v>41</v>
      </c>
      <c r="D124" s="9" t="s">
        <v>61</v>
      </c>
    </row>
    <row r="125" spans="1:4">
      <c r="A125" s="9" t="s">
        <v>173</v>
      </c>
      <c r="B125" t="s">
        <v>12</v>
      </c>
      <c r="C125" t="s">
        <v>3</v>
      </c>
      <c r="D125" s="9" t="s">
        <v>61</v>
      </c>
    </row>
    <row r="126" spans="1:4">
      <c r="A126" s="9" t="s">
        <v>174</v>
      </c>
      <c r="B126" t="s">
        <v>55</v>
      </c>
      <c r="C126" s="9" t="s">
        <v>5</v>
      </c>
      <c r="D126" s="9" t="s">
        <v>61</v>
      </c>
    </row>
    <row r="127" spans="1:4">
      <c r="A127" s="9" t="s">
        <v>175</v>
      </c>
      <c r="B127" t="s">
        <v>55</v>
      </c>
      <c r="C127" s="9" t="s">
        <v>41</v>
      </c>
      <c r="D127" t="s">
        <v>51</v>
      </c>
    </row>
    <row r="128" spans="1:4">
      <c r="A128" s="9" t="s">
        <v>176</v>
      </c>
      <c r="B128" t="s">
        <v>55</v>
      </c>
      <c r="C128" s="9" t="s">
        <v>41</v>
      </c>
      <c r="D128" t="s">
        <v>45</v>
      </c>
    </row>
    <row r="129" spans="1:4">
      <c r="A129" s="9" t="s">
        <v>177</v>
      </c>
      <c r="B129" t="s">
        <v>55</v>
      </c>
      <c r="C129" s="9" t="s">
        <v>3</v>
      </c>
      <c r="D129" t="s">
        <v>45</v>
      </c>
    </row>
    <row r="130" spans="1:4">
      <c r="A130" s="9" t="s">
        <v>178</v>
      </c>
      <c r="B130" t="s">
        <v>12</v>
      </c>
      <c r="C130" s="9" t="s">
        <v>41</v>
      </c>
      <c r="D130" t="s">
        <v>45</v>
      </c>
    </row>
    <row r="131" spans="1:4">
      <c r="A131" s="9" t="s">
        <v>179</v>
      </c>
      <c r="B131" t="s">
        <v>12</v>
      </c>
      <c r="C131" s="9" t="s">
        <v>3</v>
      </c>
      <c r="D131" t="s">
        <v>45</v>
      </c>
    </row>
    <row r="132" spans="1:4">
      <c r="A132" s="9" t="s">
        <v>180</v>
      </c>
      <c r="B132" t="s">
        <v>12</v>
      </c>
      <c r="C132" s="9" t="s">
        <v>3</v>
      </c>
      <c r="D132" t="s">
        <v>6</v>
      </c>
    </row>
    <row r="133" spans="1:4">
      <c r="A133" s="9" t="s">
        <v>181</v>
      </c>
      <c r="B133" t="s">
        <v>55</v>
      </c>
      <c r="C133" s="9" t="s">
        <v>5</v>
      </c>
      <c r="D133" t="s">
        <v>45</v>
      </c>
    </row>
    <row r="134" spans="1:4">
      <c r="A134" s="8" t="s">
        <v>50</v>
      </c>
      <c r="B134" s="8" t="s">
        <v>0</v>
      </c>
      <c r="C134" s="10" t="s">
        <v>42</v>
      </c>
      <c r="D134" s="8" t="s">
        <v>61</v>
      </c>
    </row>
    <row r="135" spans="1:4">
      <c r="A135" s="9" t="s">
        <v>182</v>
      </c>
      <c r="B135" t="s">
        <v>56</v>
      </c>
      <c r="C135" s="9" t="s">
        <v>42</v>
      </c>
      <c r="D135" s="9" t="s">
        <v>61</v>
      </c>
    </row>
    <row r="136" spans="1:4">
      <c r="A136" s="9" t="s">
        <v>183</v>
      </c>
      <c r="B136" t="s">
        <v>56</v>
      </c>
      <c r="C136" s="9" t="s">
        <v>3</v>
      </c>
      <c r="D136" s="9" t="s">
        <v>61</v>
      </c>
    </row>
    <row r="137" spans="1:4">
      <c r="A137" s="9" t="s">
        <v>184</v>
      </c>
      <c r="B137" t="s">
        <v>0</v>
      </c>
      <c r="C137" s="9" t="s">
        <v>5</v>
      </c>
      <c r="D137" s="9" t="s">
        <v>61</v>
      </c>
    </row>
    <row r="138" spans="1:4">
      <c r="A138" s="9" t="s">
        <v>185</v>
      </c>
      <c r="B138" t="s">
        <v>0</v>
      </c>
      <c r="C138" s="9" t="s">
        <v>42</v>
      </c>
      <c r="D138" t="s">
        <v>8</v>
      </c>
    </row>
    <row r="139" spans="1:4">
      <c r="A139" s="9" t="s">
        <v>186</v>
      </c>
      <c r="B139" t="s">
        <v>0</v>
      </c>
      <c r="C139" s="9" t="s">
        <v>42</v>
      </c>
      <c r="D139" t="s">
        <v>47</v>
      </c>
    </row>
    <row r="140" spans="1:4">
      <c r="A140" s="9" t="s">
        <v>187</v>
      </c>
      <c r="B140" t="s">
        <v>0</v>
      </c>
      <c r="C140" s="9" t="s">
        <v>3</v>
      </c>
      <c r="D140" t="s">
        <v>47</v>
      </c>
    </row>
    <row r="141" spans="1:4">
      <c r="A141" s="9" t="s">
        <v>188</v>
      </c>
      <c r="B141" t="s">
        <v>56</v>
      </c>
      <c r="C141" s="9" t="s">
        <v>42</v>
      </c>
      <c r="D141" t="s">
        <v>47</v>
      </c>
    </row>
    <row r="142" spans="1:4">
      <c r="A142" s="9" t="s">
        <v>189</v>
      </c>
      <c r="B142" t="s">
        <v>56</v>
      </c>
      <c r="C142" s="9" t="s">
        <v>3</v>
      </c>
      <c r="D142" t="s">
        <v>47</v>
      </c>
    </row>
    <row r="143" spans="1:4">
      <c r="A143" s="9" t="s">
        <v>190</v>
      </c>
      <c r="B143" t="s">
        <v>56</v>
      </c>
      <c r="C143" s="9" t="s">
        <v>3</v>
      </c>
      <c r="D143" t="s">
        <v>6</v>
      </c>
    </row>
    <row r="144" spans="1:4">
      <c r="A144" s="9" t="s">
        <v>191</v>
      </c>
      <c r="B144" t="s">
        <v>0</v>
      </c>
      <c r="C144" s="9" t="s">
        <v>5</v>
      </c>
      <c r="D144" t="s">
        <v>47</v>
      </c>
    </row>
    <row r="145" spans="1:4">
      <c r="A145" s="8" t="s">
        <v>10</v>
      </c>
      <c r="B145" s="8" t="s">
        <v>38</v>
      </c>
      <c r="C145" s="10" t="s">
        <v>5</v>
      </c>
      <c r="D145" s="8" t="s">
        <v>61</v>
      </c>
    </row>
    <row r="146" spans="1:4">
      <c r="A146" s="9" t="s">
        <v>192</v>
      </c>
      <c r="B146" t="s">
        <v>0</v>
      </c>
      <c r="C146" s="9" t="s">
        <v>5</v>
      </c>
      <c r="D146" s="9" t="s">
        <v>61</v>
      </c>
    </row>
    <row r="147" spans="1:4">
      <c r="A147" s="9" t="s">
        <v>193</v>
      </c>
      <c r="B147" t="s">
        <v>0</v>
      </c>
      <c r="C147" s="9" t="s">
        <v>42</v>
      </c>
      <c r="D147" s="9" t="s">
        <v>61</v>
      </c>
    </row>
    <row r="148" spans="1:4">
      <c r="A148" s="9" t="s">
        <v>194</v>
      </c>
      <c r="B148" t="s">
        <v>38</v>
      </c>
      <c r="C148" s="9" t="s">
        <v>48</v>
      </c>
      <c r="D148" s="9" t="s">
        <v>61</v>
      </c>
    </row>
    <row r="149" spans="1:4">
      <c r="A149" s="9" t="s">
        <v>195</v>
      </c>
      <c r="B149" t="s">
        <v>38</v>
      </c>
      <c r="C149" s="9" t="s">
        <v>5</v>
      </c>
      <c r="D149" t="s">
        <v>49</v>
      </c>
    </row>
    <row r="150" spans="1:4">
      <c r="A150" s="9" t="s">
        <v>196</v>
      </c>
      <c r="B150" t="s">
        <v>38</v>
      </c>
      <c r="C150" s="9" t="s">
        <v>5</v>
      </c>
      <c r="D150" t="s">
        <v>8</v>
      </c>
    </row>
    <row r="151" spans="1:4">
      <c r="A151" s="9" t="s">
        <v>197</v>
      </c>
      <c r="B151" t="s">
        <v>38</v>
      </c>
      <c r="C151" s="9" t="s">
        <v>42</v>
      </c>
      <c r="D151" t="s">
        <v>8</v>
      </c>
    </row>
    <row r="152" spans="1:4">
      <c r="A152" s="9" t="s">
        <v>198</v>
      </c>
      <c r="B152" t="s">
        <v>0</v>
      </c>
      <c r="C152" s="9" t="s">
        <v>5</v>
      </c>
      <c r="D152" t="s">
        <v>8</v>
      </c>
    </row>
    <row r="153" spans="1:4">
      <c r="A153" s="9" t="s">
        <v>199</v>
      </c>
      <c r="B153" t="s">
        <v>0</v>
      </c>
      <c r="C153" s="9" t="s">
        <v>42</v>
      </c>
      <c r="D153" t="s">
        <v>8</v>
      </c>
    </row>
    <row r="154" spans="1:4">
      <c r="A154" s="9" t="s">
        <v>200</v>
      </c>
      <c r="B154" t="s">
        <v>0</v>
      </c>
      <c r="C154" s="9" t="s">
        <v>42</v>
      </c>
      <c r="D154" t="s">
        <v>45</v>
      </c>
    </row>
    <row r="155" spans="1:4">
      <c r="A155" s="9" t="s">
        <v>201</v>
      </c>
      <c r="B155" t="s">
        <v>38</v>
      </c>
      <c r="C155" s="9" t="s">
        <v>48</v>
      </c>
      <c r="D155" t="s">
        <v>8</v>
      </c>
    </row>
    <row r="156" spans="1:4">
      <c r="A156" s="8" t="s">
        <v>52</v>
      </c>
      <c r="B156" s="8" t="s">
        <v>40</v>
      </c>
      <c r="C156" s="10" t="s">
        <v>48</v>
      </c>
      <c r="D156" s="8" t="s">
        <v>61</v>
      </c>
    </row>
    <row r="157" spans="1:4">
      <c r="A157" s="9" t="s">
        <v>202</v>
      </c>
      <c r="B157" t="s">
        <v>38</v>
      </c>
      <c r="C157" s="9" t="s">
        <v>48</v>
      </c>
      <c r="D157" s="9" t="s">
        <v>61</v>
      </c>
    </row>
    <row r="158" spans="1:4">
      <c r="A158" s="9" t="s">
        <v>203</v>
      </c>
      <c r="B158" t="s">
        <v>38</v>
      </c>
      <c r="C158" s="9" t="s">
        <v>5</v>
      </c>
      <c r="D158" s="9" t="s">
        <v>61</v>
      </c>
    </row>
    <row r="159" spans="1:4">
      <c r="A159" s="9" t="s">
        <v>204</v>
      </c>
      <c r="B159" t="s">
        <v>40</v>
      </c>
      <c r="C159" s="9" t="s">
        <v>45</v>
      </c>
      <c r="D159" s="9" t="s">
        <v>61</v>
      </c>
    </row>
    <row r="160" spans="1:4">
      <c r="A160" s="9" t="s">
        <v>205</v>
      </c>
      <c r="B160" t="s">
        <v>40</v>
      </c>
      <c r="C160" s="9" t="s">
        <v>48</v>
      </c>
      <c r="D160" t="s">
        <v>53</v>
      </c>
    </row>
    <row r="161" spans="1:4">
      <c r="A161" s="9" t="s">
        <v>206</v>
      </c>
      <c r="B161" t="s">
        <v>40</v>
      </c>
      <c r="C161" s="9" t="s">
        <v>48</v>
      </c>
      <c r="D161" t="s">
        <v>49</v>
      </c>
    </row>
    <row r="162" spans="1:4">
      <c r="A162" s="9" t="s">
        <v>207</v>
      </c>
      <c r="B162" t="s">
        <v>40</v>
      </c>
      <c r="C162" s="9" t="s">
        <v>5</v>
      </c>
      <c r="D162" t="s">
        <v>49</v>
      </c>
    </row>
    <row r="163" spans="1:4">
      <c r="A163" s="9" t="s">
        <v>208</v>
      </c>
      <c r="B163" t="s">
        <v>38</v>
      </c>
      <c r="C163" s="9" t="s">
        <v>48</v>
      </c>
      <c r="D163" t="s">
        <v>49</v>
      </c>
    </row>
    <row r="164" spans="1:4">
      <c r="A164" s="9" t="s">
        <v>209</v>
      </c>
      <c r="B164" t="s">
        <v>38</v>
      </c>
      <c r="C164" s="9" t="s">
        <v>5</v>
      </c>
      <c r="D164" t="s">
        <v>49</v>
      </c>
    </row>
    <row r="165" spans="1:4">
      <c r="A165" s="9" t="s">
        <v>210</v>
      </c>
      <c r="B165" t="s">
        <v>38</v>
      </c>
      <c r="C165" s="9" t="s">
        <v>5</v>
      </c>
      <c r="D165" t="s">
        <v>8</v>
      </c>
    </row>
    <row r="166" spans="1:4">
      <c r="A166" s="9" t="s">
        <v>211</v>
      </c>
      <c r="B166" t="s">
        <v>40</v>
      </c>
      <c r="C166" s="9" t="s">
        <v>45</v>
      </c>
      <c r="D166" t="s">
        <v>49</v>
      </c>
    </row>
    <row r="167" spans="1:4">
      <c r="A167" s="8" t="s">
        <v>11</v>
      </c>
      <c r="B167" s="8" t="s">
        <v>3</v>
      </c>
      <c r="C167" s="10" t="s">
        <v>6</v>
      </c>
      <c r="D167" s="8" t="s">
        <v>61</v>
      </c>
    </row>
    <row r="168" spans="1:4">
      <c r="A168" s="9" t="s">
        <v>212</v>
      </c>
      <c r="B168" t="s">
        <v>39</v>
      </c>
      <c r="C168" s="9" t="s">
        <v>6</v>
      </c>
      <c r="D168" s="9" t="s">
        <v>61</v>
      </c>
    </row>
    <row r="169" spans="1:4">
      <c r="A169" s="9" t="s">
        <v>213</v>
      </c>
      <c r="B169" t="s">
        <v>39</v>
      </c>
      <c r="C169" s="9" t="s">
        <v>5</v>
      </c>
      <c r="D169" s="9" t="s">
        <v>61</v>
      </c>
    </row>
    <row r="170" spans="1:4">
      <c r="A170" s="9" t="s">
        <v>214</v>
      </c>
      <c r="B170" t="s">
        <v>3</v>
      </c>
      <c r="C170" s="9" t="s">
        <v>45</v>
      </c>
      <c r="D170" s="9" t="s">
        <v>61</v>
      </c>
    </row>
    <row r="171" spans="1:4">
      <c r="A171" s="9" t="s">
        <v>215</v>
      </c>
      <c r="B171" t="s">
        <v>3</v>
      </c>
      <c r="C171" s="9" t="s">
        <v>6</v>
      </c>
      <c r="D171" t="s">
        <v>10</v>
      </c>
    </row>
    <row r="172" spans="1:4">
      <c r="A172" s="9" t="s">
        <v>216</v>
      </c>
      <c r="B172" t="s">
        <v>3</v>
      </c>
      <c r="C172" s="9" t="s">
        <v>6</v>
      </c>
      <c r="D172" t="s">
        <v>50</v>
      </c>
    </row>
    <row r="173" spans="1:4">
      <c r="A173" s="9" t="s">
        <v>217</v>
      </c>
      <c r="B173" t="s">
        <v>3</v>
      </c>
      <c r="C173" s="9" t="s">
        <v>5</v>
      </c>
      <c r="D173" t="s">
        <v>50</v>
      </c>
    </row>
    <row r="174" spans="1:4">
      <c r="A174" s="9" t="s">
        <v>218</v>
      </c>
      <c r="B174" t="s">
        <v>39</v>
      </c>
      <c r="C174" s="9" t="s">
        <v>6</v>
      </c>
      <c r="D174" t="s">
        <v>50</v>
      </c>
    </row>
    <row r="175" spans="1:4">
      <c r="A175" s="9" t="s">
        <v>219</v>
      </c>
      <c r="B175" t="s">
        <v>39</v>
      </c>
      <c r="C175" s="9" t="s">
        <v>5</v>
      </c>
      <c r="D175" t="s">
        <v>50</v>
      </c>
    </row>
    <row r="176" spans="1:4">
      <c r="A176" s="9" t="s">
        <v>220</v>
      </c>
      <c r="B176" t="s">
        <v>39</v>
      </c>
      <c r="C176" s="9" t="s">
        <v>5</v>
      </c>
      <c r="D176" t="s">
        <v>8</v>
      </c>
    </row>
    <row r="177" spans="1:4">
      <c r="A177" s="9" t="s">
        <v>221</v>
      </c>
      <c r="B177" t="s">
        <v>3</v>
      </c>
      <c r="C177" s="9" t="s">
        <v>45</v>
      </c>
      <c r="D177" t="s">
        <v>50</v>
      </c>
    </row>
    <row r="178" spans="1:4">
      <c r="A178" s="8" t="s">
        <v>12</v>
      </c>
      <c r="B178" s="8" t="s">
        <v>41</v>
      </c>
      <c r="C178" s="10" t="s">
        <v>45</v>
      </c>
      <c r="D178" s="8" t="s">
        <v>61</v>
      </c>
    </row>
    <row r="179" spans="1:4">
      <c r="A179" s="9" t="s">
        <v>222</v>
      </c>
      <c r="B179" t="s">
        <v>3</v>
      </c>
      <c r="C179" s="9" t="s">
        <v>45</v>
      </c>
      <c r="D179" s="9" t="s">
        <v>61</v>
      </c>
    </row>
    <row r="180" spans="1:4">
      <c r="A180" s="9" t="s">
        <v>223</v>
      </c>
      <c r="B180" t="s">
        <v>3</v>
      </c>
      <c r="C180" s="9" t="s">
        <v>6</v>
      </c>
      <c r="D180" s="9" t="s">
        <v>61</v>
      </c>
    </row>
    <row r="181" spans="1:4">
      <c r="A181" s="9" t="s">
        <v>224</v>
      </c>
      <c r="B181" t="s">
        <v>41</v>
      </c>
      <c r="C181" s="9" t="s">
        <v>51</v>
      </c>
      <c r="D181" s="9" t="s">
        <v>61</v>
      </c>
    </row>
    <row r="182" spans="1:4">
      <c r="A182" s="9" t="s">
        <v>225</v>
      </c>
      <c r="B182" t="s">
        <v>41</v>
      </c>
      <c r="C182" s="9" t="s">
        <v>45</v>
      </c>
      <c r="D182" t="s">
        <v>52</v>
      </c>
    </row>
    <row r="183" spans="1:4">
      <c r="A183" s="9" t="s">
        <v>226</v>
      </c>
      <c r="B183" t="s">
        <v>41</v>
      </c>
      <c r="C183" s="9" t="s">
        <v>45</v>
      </c>
      <c r="D183" t="s">
        <v>10</v>
      </c>
    </row>
    <row r="184" spans="1:4">
      <c r="A184" s="9" t="s">
        <v>227</v>
      </c>
      <c r="B184" t="s">
        <v>41</v>
      </c>
      <c r="C184" s="9" t="s">
        <v>6</v>
      </c>
      <c r="D184" t="s">
        <v>10</v>
      </c>
    </row>
    <row r="185" spans="1:4">
      <c r="A185" s="9" t="s">
        <v>228</v>
      </c>
      <c r="B185" t="s">
        <v>3</v>
      </c>
      <c r="C185" s="9" t="s">
        <v>45</v>
      </c>
      <c r="D185" t="s">
        <v>10</v>
      </c>
    </row>
    <row r="186" spans="1:4">
      <c r="A186" s="9" t="s">
        <v>229</v>
      </c>
      <c r="B186" t="s">
        <v>3</v>
      </c>
      <c r="C186" s="9" t="s">
        <v>6</v>
      </c>
      <c r="D186" t="s">
        <v>10</v>
      </c>
    </row>
    <row r="187" spans="1:4">
      <c r="A187" s="9" t="s">
        <v>230</v>
      </c>
      <c r="B187" t="s">
        <v>3</v>
      </c>
      <c r="C187" s="9" t="s">
        <v>6</v>
      </c>
      <c r="D187" t="s">
        <v>50</v>
      </c>
    </row>
    <row r="188" spans="1:4">
      <c r="A188" s="9" t="s">
        <v>231</v>
      </c>
      <c r="B188" t="s">
        <v>41</v>
      </c>
      <c r="C188" s="9" t="s">
        <v>51</v>
      </c>
      <c r="D188" t="s">
        <v>10</v>
      </c>
    </row>
  </sheetData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33"/>
  <sheetViews>
    <sheetView topLeftCell="A85" workbookViewId="0">
      <selection activeCell="G24" sqref="G24"/>
    </sheetView>
  </sheetViews>
  <sheetFormatPr defaultColWidth="9" defaultRowHeight="19.5" outlineLevelCol="2"/>
  <sheetData>
    <row r="1" spans="1:3">
      <c r="A1" s="6" t="s">
        <v>57</v>
      </c>
      <c r="B1" s="6" t="s">
        <v>232</v>
      </c>
      <c r="C1" s="7" t="s">
        <v>233</v>
      </c>
    </row>
    <row r="2" spans="1:3">
      <c r="A2" s="8" t="s">
        <v>234</v>
      </c>
      <c r="B2" s="8" t="s">
        <v>3</v>
      </c>
      <c r="C2">
        <v>2</v>
      </c>
    </row>
    <row r="3" spans="1:3">
      <c r="A3" s="6" t="s">
        <v>235</v>
      </c>
      <c r="B3" s="6" t="s">
        <v>39</v>
      </c>
      <c r="C3">
        <v>1</v>
      </c>
    </row>
    <row r="4" spans="1:3">
      <c r="A4" s="6" t="s">
        <v>236</v>
      </c>
      <c r="B4" s="6" t="s">
        <v>42</v>
      </c>
      <c r="C4">
        <v>3</v>
      </c>
    </row>
    <row r="5" spans="1:3">
      <c r="A5" s="6" t="s">
        <v>237</v>
      </c>
      <c r="B5" s="6" t="s">
        <v>6</v>
      </c>
      <c r="C5">
        <v>5</v>
      </c>
    </row>
    <row r="6" spans="1:3">
      <c r="A6" s="6" t="s">
        <v>238</v>
      </c>
      <c r="B6" s="6" t="s">
        <v>45</v>
      </c>
      <c r="C6">
        <v>6</v>
      </c>
    </row>
    <row r="7" spans="1:3">
      <c r="A7" s="6" t="s">
        <v>239</v>
      </c>
      <c r="B7" s="6" t="s">
        <v>10</v>
      </c>
      <c r="C7">
        <v>9</v>
      </c>
    </row>
    <row r="8" spans="1:3">
      <c r="A8" s="6" t="s">
        <v>240</v>
      </c>
      <c r="B8" s="6" t="s">
        <v>50</v>
      </c>
      <c r="C8" s="7">
        <v>8</v>
      </c>
    </row>
    <row r="9" spans="1:3">
      <c r="A9" s="8" t="s">
        <v>241</v>
      </c>
      <c r="B9" s="8" t="s">
        <v>41</v>
      </c>
      <c r="C9">
        <v>3</v>
      </c>
    </row>
    <row r="10" spans="1:3">
      <c r="A10" s="6" t="s">
        <v>242</v>
      </c>
      <c r="B10" s="6" t="s">
        <v>3</v>
      </c>
      <c r="C10">
        <v>2</v>
      </c>
    </row>
    <row r="11" spans="1:3">
      <c r="A11" s="6" t="s">
        <v>243</v>
      </c>
      <c r="B11" s="6" t="s">
        <v>5</v>
      </c>
      <c r="C11">
        <v>4</v>
      </c>
    </row>
    <row r="12" spans="1:3">
      <c r="A12" s="6" t="s">
        <v>244</v>
      </c>
      <c r="B12" s="6" t="s">
        <v>45</v>
      </c>
      <c r="C12">
        <v>6</v>
      </c>
    </row>
    <row r="13" spans="1:3">
      <c r="A13" s="6" t="s">
        <v>245</v>
      </c>
      <c r="B13" s="6" t="s">
        <v>51</v>
      </c>
      <c r="C13">
        <v>7</v>
      </c>
    </row>
    <row r="14" spans="1:3">
      <c r="A14" s="6" t="s">
        <v>246</v>
      </c>
      <c r="B14" s="6" t="s">
        <v>52</v>
      </c>
      <c r="C14">
        <v>10</v>
      </c>
    </row>
    <row r="15" spans="1:3">
      <c r="A15" s="6" t="s">
        <v>247</v>
      </c>
      <c r="B15" s="6" t="s">
        <v>10</v>
      </c>
      <c r="C15" s="7">
        <v>9</v>
      </c>
    </row>
    <row r="16" spans="1:3">
      <c r="A16" s="8" t="s">
        <v>248</v>
      </c>
      <c r="B16" s="8" t="s">
        <v>42</v>
      </c>
      <c r="C16">
        <v>3</v>
      </c>
    </row>
    <row r="17" spans="1:3">
      <c r="A17" s="6" t="s">
        <v>249</v>
      </c>
      <c r="B17" s="6" t="s">
        <v>3</v>
      </c>
      <c r="C17">
        <v>2</v>
      </c>
    </row>
    <row r="18" spans="1:3">
      <c r="A18" s="6" t="s">
        <v>250</v>
      </c>
      <c r="B18" s="6" t="s">
        <v>5</v>
      </c>
      <c r="C18">
        <v>4</v>
      </c>
    </row>
    <row r="19" spans="1:3">
      <c r="A19" s="6" t="s">
        <v>251</v>
      </c>
      <c r="B19" s="6" t="s">
        <v>47</v>
      </c>
      <c r="C19">
        <v>6</v>
      </c>
    </row>
    <row r="20" spans="1:3">
      <c r="A20" s="6" t="s">
        <v>252</v>
      </c>
      <c r="B20" s="6" t="s">
        <v>8</v>
      </c>
      <c r="C20">
        <v>7</v>
      </c>
    </row>
    <row r="21" spans="1:3">
      <c r="A21" s="6" t="s">
        <v>253</v>
      </c>
      <c r="B21" s="6" t="s">
        <v>11</v>
      </c>
      <c r="C21">
        <v>10</v>
      </c>
    </row>
    <row r="22" spans="1:3">
      <c r="A22" s="6" t="s">
        <v>254</v>
      </c>
      <c r="B22" s="6" t="s">
        <v>10</v>
      </c>
      <c r="C22" s="7">
        <v>9</v>
      </c>
    </row>
    <row r="23" spans="1:3">
      <c r="A23" s="8" t="s">
        <v>255</v>
      </c>
      <c r="B23" s="8" t="s">
        <v>5</v>
      </c>
      <c r="C23">
        <v>4</v>
      </c>
    </row>
    <row r="24" spans="1:3">
      <c r="A24" s="6" t="s">
        <v>256</v>
      </c>
      <c r="B24" s="6" t="s">
        <v>42</v>
      </c>
      <c r="C24">
        <v>3</v>
      </c>
    </row>
    <row r="25" spans="1:3">
      <c r="A25" s="6" t="s">
        <v>257</v>
      </c>
      <c r="B25" s="6" t="s">
        <v>6</v>
      </c>
      <c r="C25">
        <v>5</v>
      </c>
    </row>
    <row r="26" spans="1:3">
      <c r="A26" s="6" t="s">
        <v>258</v>
      </c>
      <c r="B26" s="6" t="s">
        <v>8</v>
      </c>
      <c r="C26">
        <v>7</v>
      </c>
    </row>
    <row r="27" spans="1:3">
      <c r="A27" s="6" t="s">
        <v>259</v>
      </c>
      <c r="B27" s="6" t="s">
        <v>49</v>
      </c>
      <c r="C27">
        <v>8</v>
      </c>
    </row>
    <row r="28" spans="1:3">
      <c r="A28" s="6" t="s">
        <v>260</v>
      </c>
      <c r="B28" s="6" t="s">
        <v>12</v>
      </c>
      <c r="C28">
        <v>11</v>
      </c>
    </row>
    <row r="29" spans="1:3">
      <c r="A29" s="6" t="s">
        <v>261</v>
      </c>
      <c r="B29" s="6" t="s">
        <v>11</v>
      </c>
      <c r="C29" s="7">
        <v>10</v>
      </c>
    </row>
    <row r="30" spans="1:3">
      <c r="A30" s="8" t="s">
        <v>262</v>
      </c>
      <c r="B30" s="8" t="s">
        <v>48</v>
      </c>
      <c r="C30">
        <v>5</v>
      </c>
    </row>
    <row r="31" spans="1:3">
      <c r="A31" s="6" t="s">
        <v>263</v>
      </c>
      <c r="B31" s="6" t="s">
        <v>5</v>
      </c>
      <c r="C31">
        <v>4</v>
      </c>
    </row>
    <row r="32" spans="1:3">
      <c r="A32" s="6" t="s">
        <v>264</v>
      </c>
      <c r="B32" s="6" t="s">
        <v>45</v>
      </c>
      <c r="C32">
        <v>6</v>
      </c>
    </row>
    <row r="33" spans="1:3">
      <c r="A33" s="6" t="s">
        <v>265</v>
      </c>
      <c r="B33" s="6" t="s">
        <v>49</v>
      </c>
      <c r="C33">
        <v>8</v>
      </c>
    </row>
    <row r="34" spans="1:3">
      <c r="A34" s="6" t="s">
        <v>266</v>
      </c>
      <c r="B34" s="6" t="s">
        <v>10</v>
      </c>
      <c r="C34">
        <v>9</v>
      </c>
    </row>
    <row r="35" spans="1:3">
      <c r="A35" s="6" t="s">
        <v>267</v>
      </c>
      <c r="B35" s="6" t="s">
        <v>55</v>
      </c>
      <c r="C35">
        <v>0</v>
      </c>
    </row>
    <row r="36" spans="1:3">
      <c r="A36" s="6" t="s">
        <v>268</v>
      </c>
      <c r="B36" s="6" t="s">
        <v>12</v>
      </c>
      <c r="C36" s="7">
        <v>11</v>
      </c>
    </row>
    <row r="37" spans="1:3">
      <c r="A37" s="8" t="s">
        <v>269</v>
      </c>
      <c r="B37" s="8" t="s">
        <v>6</v>
      </c>
      <c r="C37">
        <v>5</v>
      </c>
    </row>
    <row r="38" spans="1:3">
      <c r="A38" s="6" t="s">
        <v>270</v>
      </c>
      <c r="B38" s="6" t="s">
        <v>5</v>
      </c>
      <c r="C38">
        <v>4</v>
      </c>
    </row>
    <row r="39" spans="1:3">
      <c r="A39" s="6" t="s">
        <v>271</v>
      </c>
      <c r="B39" s="6" t="s">
        <v>45</v>
      </c>
      <c r="C39">
        <v>6</v>
      </c>
    </row>
    <row r="40" spans="1:3">
      <c r="A40" s="6" t="s">
        <v>272</v>
      </c>
      <c r="B40" s="6" t="s">
        <v>50</v>
      </c>
      <c r="C40">
        <v>8</v>
      </c>
    </row>
    <row r="41" spans="1:3">
      <c r="A41" s="6" t="s">
        <v>273</v>
      </c>
      <c r="B41" s="6" t="s">
        <v>10</v>
      </c>
      <c r="C41">
        <v>9</v>
      </c>
    </row>
    <row r="42" spans="1:3">
      <c r="A42" s="6" t="s">
        <v>274</v>
      </c>
      <c r="B42" s="6" t="s">
        <v>0</v>
      </c>
      <c r="C42">
        <v>0</v>
      </c>
    </row>
    <row r="43" spans="1:3">
      <c r="A43" s="6" t="s">
        <v>275</v>
      </c>
      <c r="B43" s="6" t="s">
        <v>56</v>
      </c>
      <c r="C43" s="7">
        <v>11</v>
      </c>
    </row>
    <row r="44" spans="1:3">
      <c r="A44" s="8" t="s">
        <v>276</v>
      </c>
      <c r="B44" s="8" t="s">
        <v>45</v>
      </c>
      <c r="C44">
        <v>6</v>
      </c>
    </row>
    <row r="45" spans="1:3">
      <c r="A45" s="6" t="s">
        <v>277</v>
      </c>
      <c r="B45" s="6" t="s">
        <v>6</v>
      </c>
      <c r="C45">
        <v>5</v>
      </c>
    </row>
    <row r="46" spans="1:3">
      <c r="A46" s="6" t="s">
        <v>278</v>
      </c>
      <c r="B46" s="6" t="s">
        <v>8</v>
      </c>
      <c r="C46">
        <v>7</v>
      </c>
    </row>
    <row r="47" spans="1:3">
      <c r="A47" s="6" t="s">
        <v>279</v>
      </c>
      <c r="B47" s="6" t="s">
        <v>10</v>
      </c>
      <c r="C47">
        <v>9</v>
      </c>
    </row>
    <row r="48" spans="1:3">
      <c r="A48" s="6" t="s">
        <v>280</v>
      </c>
      <c r="B48" s="6" t="s">
        <v>52</v>
      </c>
      <c r="C48">
        <v>10</v>
      </c>
    </row>
    <row r="49" spans="1:3">
      <c r="A49" s="6" t="s">
        <v>281</v>
      </c>
      <c r="B49" s="6" t="s">
        <v>12</v>
      </c>
      <c r="C49">
        <v>11</v>
      </c>
    </row>
    <row r="50" spans="1:3">
      <c r="A50" s="6" t="s">
        <v>282</v>
      </c>
      <c r="B50" s="6" t="s">
        <v>11</v>
      </c>
      <c r="C50" s="7">
        <v>10</v>
      </c>
    </row>
    <row r="51" spans="1:3">
      <c r="A51" s="8" t="s">
        <v>283</v>
      </c>
      <c r="B51" s="8" t="s">
        <v>8</v>
      </c>
      <c r="C51">
        <v>7</v>
      </c>
    </row>
    <row r="52" spans="1:3">
      <c r="A52" s="6" t="s">
        <v>284</v>
      </c>
      <c r="B52" s="6" t="s">
        <v>47</v>
      </c>
      <c r="C52">
        <v>6</v>
      </c>
    </row>
    <row r="53" spans="1:3">
      <c r="A53" s="6" t="s">
        <v>285</v>
      </c>
      <c r="B53" s="6" t="s">
        <v>50</v>
      </c>
      <c r="C53">
        <v>8</v>
      </c>
    </row>
    <row r="54" spans="1:3">
      <c r="A54" s="6" t="s">
        <v>286</v>
      </c>
      <c r="B54" s="6" t="s">
        <v>11</v>
      </c>
      <c r="C54">
        <v>10</v>
      </c>
    </row>
    <row r="55" spans="1:3">
      <c r="A55" s="6" t="s">
        <v>287</v>
      </c>
      <c r="B55" s="6" t="s">
        <v>12</v>
      </c>
      <c r="C55">
        <v>11</v>
      </c>
    </row>
    <row r="56" spans="1:3">
      <c r="A56" s="6" t="s">
        <v>288</v>
      </c>
      <c r="B56" s="6" t="s">
        <v>3</v>
      </c>
      <c r="C56">
        <v>2</v>
      </c>
    </row>
    <row r="57" spans="1:3">
      <c r="A57" s="6" t="s">
        <v>289</v>
      </c>
      <c r="B57" s="6" t="s">
        <v>39</v>
      </c>
      <c r="C57" s="7">
        <v>1</v>
      </c>
    </row>
    <row r="58" spans="1:3">
      <c r="A58" s="8" t="s">
        <v>290</v>
      </c>
      <c r="B58" s="8" t="s">
        <v>49</v>
      </c>
      <c r="C58">
        <v>8</v>
      </c>
    </row>
    <row r="59" spans="1:3">
      <c r="A59" s="6" t="s">
        <v>291</v>
      </c>
      <c r="B59" s="6" t="s">
        <v>8</v>
      </c>
      <c r="C59">
        <v>7</v>
      </c>
    </row>
    <row r="60" spans="1:3">
      <c r="A60" s="6" t="s">
        <v>292</v>
      </c>
      <c r="B60" s="6" t="s">
        <v>10</v>
      </c>
      <c r="C60">
        <v>9</v>
      </c>
    </row>
    <row r="61" spans="1:3">
      <c r="A61" s="6" t="s">
        <v>293</v>
      </c>
      <c r="B61" s="6" t="s">
        <v>12</v>
      </c>
      <c r="C61">
        <v>11</v>
      </c>
    </row>
    <row r="62" spans="1:3">
      <c r="A62" s="6" t="s">
        <v>294</v>
      </c>
      <c r="B62" s="6" t="s">
        <v>55</v>
      </c>
      <c r="C62">
        <v>0</v>
      </c>
    </row>
    <row r="63" spans="1:3">
      <c r="A63" s="6" t="s">
        <v>295</v>
      </c>
      <c r="B63" s="6" t="s">
        <v>41</v>
      </c>
      <c r="C63">
        <v>3</v>
      </c>
    </row>
    <row r="64" spans="1:3">
      <c r="A64" s="6" t="s">
        <v>296</v>
      </c>
      <c r="B64" s="6" t="s">
        <v>3</v>
      </c>
      <c r="C64" s="7">
        <v>2</v>
      </c>
    </row>
    <row r="65" spans="1:3">
      <c r="A65" s="8" t="s">
        <v>297</v>
      </c>
      <c r="B65" s="8" t="s">
        <v>50</v>
      </c>
      <c r="C65">
        <v>8</v>
      </c>
    </row>
    <row r="66" spans="1:3">
      <c r="A66" s="6" t="s">
        <v>298</v>
      </c>
      <c r="B66" s="6" t="s">
        <v>8</v>
      </c>
      <c r="C66">
        <v>7</v>
      </c>
    </row>
    <row r="67" spans="1:3">
      <c r="A67" s="6" t="s">
        <v>299</v>
      </c>
      <c r="B67" s="6" t="s">
        <v>10</v>
      </c>
      <c r="C67">
        <v>9</v>
      </c>
    </row>
    <row r="68" spans="1:3">
      <c r="A68" s="6" t="s">
        <v>300</v>
      </c>
      <c r="B68" s="6" t="s">
        <v>56</v>
      </c>
      <c r="C68">
        <v>11</v>
      </c>
    </row>
    <row r="69" spans="1:3">
      <c r="A69" s="6" t="s">
        <v>301</v>
      </c>
      <c r="B69" s="6" t="s">
        <v>0</v>
      </c>
      <c r="C69">
        <v>0</v>
      </c>
    </row>
    <row r="70" spans="1:3">
      <c r="A70" s="6" t="s">
        <v>302</v>
      </c>
      <c r="B70" s="6" t="s">
        <v>42</v>
      </c>
      <c r="C70">
        <v>3</v>
      </c>
    </row>
    <row r="71" spans="1:3">
      <c r="A71" s="6" t="s">
        <v>303</v>
      </c>
      <c r="B71" s="6" t="s">
        <v>3</v>
      </c>
      <c r="C71" s="7">
        <v>2</v>
      </c>
    </row>
    <row r="72" spans="1:3">
      <c r="A72" s="8" t="s">
        <v>304</v>
      </c>
      <c r="B72" s="8" t="s">
        <v>10</v>
      </c>
      <c r="C72">
        <v>9</v>
      </c>
    </row>
    <row r="73" spans="1:3">
      <c r="A73" s="6" t="s">
        <v>305</v>
      </c>
      <c r="B73" s="6" t="s">
        <v>50</v>
      </c>
      <c r="C73">
        <v>8</v>
      </c>
    </row>
    <row r="74" spans="1:3">
      <c r="A74" s="6" t="s">
        <v>306</v>
      </c>
      <c r="B74" s="6" t="s">
        <v>11</v>
      </c>
      <c r="C74">
        <v>10</v>
      </c>
    </row>
    <row r="75" spans="1:3">
      <c r="A75" s="6" t="s">
        <v>307</v>
      </c>
      <c r="B75" s="6" t="s">
        <v>0</v>
      </c>
      <c r="C75">
        <v>0</v>
      </c>
    </row>
    <row r="76" spans="1:3">
      <c r="A76" s="6" t="s">
        <v>308</v>
      </c>
      <c r="B76" s="6" t="s">
        <v>38</v>
      </c>
      <c r="C76">
        <v>1</v>
      </c>
    </row>
    <row r="77" spans="1:3">
      <c r="A77" s="6" t="s">
        <v>309</v>
      </c>
      <c r="B77" s="6" t="s">
        <v>5</v>
      </c>
      <c r="C77">
        <v>4</v>
      </c>
    </row>
    <row r="78" spans="1:3">
      <c r="A78" s="6" t="s">
        <v>310</v>
      </c>
      <c r="B78" s="6" t="s">
        <v>42</v>
      </c>
      <c r="C78" s="7">
        <v>3</v>
      </c>
    </row>
    <row r="79" spans="1:3">
      <c r="A79" s="8" t="s">
        <v>311</v>
      </c>
      <c r="B79" s="8" t="s">
        <v>52</v>
      </c>
      <c r="C79">
        <v>10</v>
      </c>
    </row>
    <row r="80" spans="1:3">
      <c r="A80" s="6" t="s">
        <v>312</v>
      </c>
      <c r="B80" s="6" t="s">
        <v>10</v>
      </c>
      <c r="C80">
        <v>9</v>
      </c>
    </row>
    <row r="81" spans="1:3">
      <c r="A81" s="6" t="s">
        <v>313</v>
      </c>
      <c r="B81" s="6" t="s">
        <v>12</v>
      </c>
      <c r="C81">
        <v>11</v>
      </c>
    </row>
    <row r="82" spans="1:3">
      <c r="A82" s="6" t="s">
        <v>314</v>
      </c>
      <c r="B82" s="6" t="s">
        <v>38</v>
      </c>
      <c r="C82">
        <v>1</v>
      </c>
    </row>
    <row r="83" spans="1:3">
      <c r="A83" s="6" t="s">
        <v>315</v>
      </c>
      <c r="B83" s="6" t="s">
        <v>3</v>
      </c>
      <c r="C83">
        <v>2</v>
      </c>
    </row>
    <row r="84" spans="1:3">
      <c r="A84" s="6" t="s">
        <v>316</v>
      </c>
      <c r="B84" s="6" t="s">
        <v>48</v>
      </c>
      <c r="C84">
        <v>5</v>
      </c>
    </row>
    <row r="85" spans="1:3">
      <c r="A85" s="6" t="s">
        <v>317</v>
      </c>
      <c r="B85" s="6" t="s">
        <v>5</v>
      </c>
      <c r="C85" s="7">
        <v>4</v>
      </c>
    </row>
    <row r="86" spans="1:3">
      <c r="A86" s="8" t="s">
        <v>318</v>
      </c>
      <c r="B86" s="8" t="s">
        <v>11</v>
      </c>
      <c r="C86">
        <v>10</v>
      </c>
    </row>
    <row r="87" spans="1:3">
      <c r="A87" s="6" t="s">
        <v>319</v>
      </c>
      <c r="B87" s="6" t="s">
        <v>10</v>
      </c>
      <c r="C87">
        <v>9</v>
      </c>
    </row>
    <row r="88" spans="1:3">
      <c r="A88" s="6" t="s">
        <v>320</v>
      </c>
      <c r="B88" s="6" t="s">
        <v>12</v>
      </c>
      <c r="C88">
        <v>11</v>
      </c>
    </row>
    <row r="89" spans="1:3">
      <c r="A89" s="6" t="s">
        <v>321</v>
      </c>
      <c r="B89" s="6" t="s">
        <v>39</v>
      </c>
      <c r="C89">
        <v>1</v>
      </c>
    </row>
    <row r="90" spans="1:3">
      <c r="A90" s="6" t="s">
        <v>322</v>
      </c>
      <c r="B90" s="6" t="s">
        <v>3</v>
      </c>
      <c r="C90">
        <v>2</v>
      </c>
    </row>
    <row r="91" spans="1:3">
      <c r="A91" s="6" t="s">
        <v>323</v>
      </c>
      <c r="B91" s="6" t="s">
        <v>6</v>
      </c>
      <c r="C91">
        <v>5</v>
      </c>
    </row>
    <row r="92" spans="1:3">
      <c r="A92" s="6" t="s">
        <v>324</v>
      </c>
      <c r="B92" s="6" t="s">
        <v>5</v>
      </c>
      <c r="C92" s="7">
        <v>4</v>
      </c>
    </row>
    <row r="93" spans="1:3">
      <c r="A93" s="8" t="s">
        <v>325</v>
      </c>
      <c r="B93" s="8" t="s">
        <v>12</v>
      </c>
      <c r="C93">
        <v>11</v>
      </c>
    </row>
    <row r="94" spans="1:3">
      <c r="A94" s="6" t="s">
        <v>326</v>
      </c>
      <c r="B94" s="6" t="s">
        <v>11</v>
      </c>
      <c r="C94">
        <v>10</v>
      </c>
    </row>
    <row r="95" spans="1:3">
      <c r="A95" s="6" t="s">
        <v>327</v>
      </c>
      <c r="B95" s="6" t="s">
        <v>3</v>
      </c>
      <c r="C95">
        <v>2</v>
      </c>
    </row>
    <row r="96" spans="1:3">
      <c r="A96" s="6" t="s">
        <v>328</v>
      </c>
      <c r="B96" s="6" t="s">
        <v>41</v>
      </c>
      <c r="C96">
        <v>3</v>
      </c>
    </row>
    <row r="97" spans="1:3">
      <c r="A97" s="6" t="s">
        <v>329</v>
      </c>
      <c r="B97" s="6" t="s">
        <v>45</v>
      </c>
      <c r="C97">
        <v>6</v>
      </c>
    </row>
    <row r="98" spans="1:3">
      <c r="A98" s="6" t="s">
        <v>330</v>
      </c>
      <c r="B98" s="6" t="s">
        <v>6</v>
      </c>
      <c r="C98" s="7">
        <v>5</v>
      </c>
    </row>
    <row r="99" spans="1:3">
      <c r="A99" s="8" t="s">
        <v>331</v>
      </c>
      <c r="B99" s="8" t="s">
        <v>55</v>
      </c>
      <c r="C99">
        <v>0</v>
      </c>
    </row>
    <row r="100" spans="1:3">
      <c r="A100" s="6" t="s">
        <v>332</v>
      </c>
      <c r="B100" s="6" t="s">
        <v>12</v>
      </c>
      <c r="C100">
        <v>11</v>
      </c>
    </row>
    <row r="101" spans="1:3">
      <c r="A101" s="6" t="s">
        <v>333</v>
      </c>
      <c r="B101" s="6" t="s">
        <v>38</v>
      </c>
      <c r="C101">
        <v>1</v>
      </c>
    </row>
    <row r="102" spans="1:3">
      <c r="A102" s="6" t="s">
        <v>334</v>
      </c>
      <c r="B102" s="6" t="s">
        <v>41</v>
      </c>
      <c r="C102">
        <v>3</v>
      </c>
    </row>
    <row r="103" spans="1:3">
      <c r="A103" s="6" t="s">
        <v>335</v>
      </c>
      <c r="B103" s="6" t="s">
        <v>5</v>
      </c>
      <c r="C103">
        <v>4</v>
      </c>
    </row>
    <row r="104" spans="1:3">
      <c r="A104" s="6" t="s">
        <v>336</v>
      </c>
      <c r="B104" s="6" t="s">
        <v>8</v>
      </c>
      <c r="C104">
        <v>7</v>
      </c>
    </row>
    <row r="105" spans="1:3">
      <c r="A105" s="6" t="s">
        <v>337</v>
      </c>
      <c r="B105" s="6" t="s">
        <v>45</v>
      </c>
      <c r="C105" s="7">
        <v>6</v>
      </c>
    </row>
    <row r="106" spans="1:3">
      <c r="A106" s="8" t="s">
        <v>338</v>
      </c>
      <c r="B106" s="8" t="s">
        <v>0</v>
      </c>
      <c r="C106">
        <v>0</v>
      </c>
    </row>
    <row r="107" spans="1:3">
      <c r="A107" s="6" t="s">
        <v>339</v>
      </c>
      <c r="B107" s="6" t="s">
        <v>56</v>
      </c>
      <c r="C107">
        <v>11</v>
      </c>
    </row>
    <row r="108" spans="1:3">
      <c r="A108" s="6" t="s">
        <v>340</v>
      </c>
      <c r="B108" s="6" t="s">
        <v>39</v>
      </c>
      <c r="C108">
        <v>1</v>
      </c>
    </row>
    <row r="109" spans="1:3">
      <c r="A109" s="6" t="s">
        <v>341</v>
      </c>
      <c r="B109" s="6" t="s">
        <v>42</v>
      </c>
      <c r="C109">
        <v>3</v>
      </c>
    </row>
    <row r="110" spans="1:3">
      <c r="A110" s="6" t="s">
        <v>342</v>
      </c>
      <c r="B110" s="6" t="s">
        <v>5</v>
      </c>
      <c r="C110">
        <v>4</v>
      </c>
    </row>
    <row r="111" spans="1:3">
      <c r="A111" s="6" t="s">
        <v>343</v>
      </c>
      <c r="B111" s="6" t="s">
        <v>8</v>
      </c>
      <c r="C111">
        <v>7</v>
      </c>
    </row>
    <row r="112" spans="1:3">
      <c r="A112" s="6" t="s">
        <v>344</v>
      </c>
      <c r="B112" s="6" t="s">
        <v>47</v>
      </c>
      <c r="C112" s="7">
        <v>6</v>
      </c>
    </row>
    <row r="113" spans="1:3">
      <c r="A113" s="8" t="s">
        <v>345</v>
      </c>
      <c r="B113" s="8" t="s">
        <v>38</v>
      </c>
      <c r="C113">
        <v>1</v>
      </c>
    </row>
    <row r="114" spans="1:3">
      <c r="A114" s="6" t="s">
        <v>346</v>
      </c>
      <c r="B114" s="6" t="s">
        <v>0</v>
      </c>
      <c r="C114">
        <v>0</v>
      </c>
    </row>
    <row r="115" spans="1:3">
      <c r="A115" s="6" t="s">
        <v>347</v>
      </c>
      <c r="B115" s="6" t="s">
        <v>3</v>
      </c>
      <c r="C115">
        <v>2</v>
      </c>
    </row>
    <row r="116" spans="1:3">
      <c r="A116" s="6" t="s">
        <v>348</v>
      </c>
      <c r="B116" s="6" t="s">
        <v>5</v>
      </c>
      <c r="C116">
        <v>4</v>
      </c>
    </row>
    <row r="117" spans="1:3">
      <c r="A117" s="6" t="s">
        <v>349</v>
      </c>
      <c r="B117" s="6" t="s">
        <v>6</v>
      </c>
      <c r="C117">
        <v>5</v>
      </c>
    </row>
    <row r="118" spans="1:3">
      <c r="A118" s="6" t="s">
        <v>350</v>
      </c>
      <c r="B118" s="6" t="s">
        <v>49</v>
      </c>
      <c r="C118">
        <v>8</v>
      </c>
    </row>
    <row r="119" spans="1:3">
      <c r="A119" s="6" t="s">
        <v>351</v>
      </c>
      <c r="B119" s="6" t="s">
        <v>8</v>
      </c>
      <c r="C119" s="7">
        <v>7</v>
      </c>
    </row>
    <row r="120" spans="1:3">
      <c r="A120" s="8" t="s">
        <v>352</v>
      </c>
      <c r="B120" s="8" t="s">
        <v>39</v>
      </c>
      <c r="C120">
        <v>1</v>
      </c>
    </row>
    <row r="121" spans="1:3">
      <c r="A121" s="6" t="s">
        <v>353</v>
      </c>
      <c r="B121" s="6" t="s">
        <v>0</v>
      </c>
      <c r="C121">
        <v>0</v>
      </c>
    </row>
    <row r="122" spans="1:3">
      <c r="A122" s="6" t="s">
        <v>354</v>
      </c>
      <c r="B122" s="6" t="s">
        <v>3</v>
      </c>
      <c r="C122">
        <v>2</v>
      </c>
    </row>
    <row r="123" spans="1:3">
      <c r="A123" s="6" t="s">
        <v>355</v>
      </c>
      <c r="B123" s="6" t="s">
        <v>46</v>
      </c>
      <c r="C123">
        <v>4</v>
      </c>
    </row>
    <row r="124" spans="1:3">
      <c r="A124" s="6" t="s">
        <v>356</v>
      </c>
      <c r="B124" s="6" t="s">
        <v>6</v>
      </c>
      <c r="C124">
        <v>5</v>
      </c>
    </row>
    <row r="125" spans="1:3">
      <c r="A125" s="6" t="s">
        <v>357</v>
      </c>
      <c r="B125" s="6" t="s">
        <v>50</v>
      </c>
      <c r="C125">
        <v>8</v>
      </c>
    </row>
    <row r="126" spans="1:3">
      <c r="A126" s="6" t="s">
        <v>358</v>
      </c>
      <c r="B126" s="6" t="s">
        <v>8</v>
      </c>
      <c r="C126" s="7">
        <v>7</v>
      </c>
    </row>
    <row r="127" spans="1:3">
      <c r="A127" s="8" t="s">
        <v>359</v>
      </c>
      <c r="B127" s="8" t="s">
        <v>40</v>
      </c>
      <c r="C127">
        <v>2</v>
      </c>
    </row>
    <row r="128" spans="1:3">
      <c r="A128" s="6" t="s">
        <v>360</v>
      </c>
      <c r="B128" s="6" t="s">
        <v>38</v>
      </c>
      <c r="C128">
        <v>1</v>
      </c>
    </row>
    <row r="129" spans="1:3">
      <c r="A129" s="6" t="s">
        <v>361</v>
      </c>
      <c r="B129" s="6" t="s">
        <v>41</v>
      </c>
      <c r="C129">
        <v>3</v>
      </c>
    </row>
    <row r="130" spans="1:3">
      <c r="A130" s="6" t="s">
        <v>362</v>
      </c>
      <c r="B130" s="6" t="s">
        <v>6</v>
      </c>
      <c r="C130">
        <v>5</v>
      </c>
    </row>
    <row r="131" spans="1:3">
      <c r="A131" s="6" t="s">
        <v>363</v>
      </c>
      <c r="B131" s="6" t="s">
        <v>45</v>
      </c>
      <c r="C131">
        <v>6</v>
      </c>
    </row>
    <row r="132" spans="1:3">
      <c r="A132" s="6" t="s">
        <v>364</v>
      </c>
      <c r="B132" s="6" t="s">
        <v>53</v>
      </c>
      <c r="C132">
        <v>9</v>
      </c>
    </row>
    <row r="133" spans="1:3">
      <c r="A133" s="6" t="s">
        <v>365</v>
      </c>
      <c r="B133" s="6" t="s">
        <v>49</v>
      </c>
      <c r="C133">
        <v>8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W28"/>
  <sheetViews>
    <sheetView zoomScale="85" zoomScaleNormal="85" workbookViewId="0">
      <selection activeCell="T31" sqref="T31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D7&amp;H7&amp;L7&amp;P7&amp;T7&amp;X7&amp;AB7&amp;AF7&amp;AJ7&amp;AN7&amp;AR7&amp;AV7</f>
        <v>031121212113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366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まとめ3!A1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6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6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6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6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6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6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6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6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6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6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6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VLOOKUP(まとめ3!$A$1,Chords!$A$2:$D$188,2,FALSE)</f>
        <v>E</v>
      </c>
      <c r="B5">
        <f>VLOOKUP(A5,Note!$A$1:$B$26,2,FALSE)</f>
        <v>4</v>
      </c>
      <c r="C5" s="3">
        <f>VLOOKUP(ABS(B5-C3),Note!$E$1:$F$25,2,FALSE)</f>
        <v>0</v>
      </c>
      <c r="D5" s="3">
        <f>VLOOKUP(ABS(B5-D3),Note!$E$1:$F$25,2,FALSE)</f>
        <v>0</v>
      </c>
      <c r="E5" s="3">
        <f>VLOOKUP(ABS(B5-E3),Note!$E$1:$F$25,2,FALSE)</f>
        <v>0</v>
      </c>
      <c r="F5">
        <f t="shared" si="0"/>
        <v>4</v>
      </c>
      <c r="G5" s="3">
        <f>VLOOKUP(ABS(F5-G3),Note!$E$1:$F$25,2,FALSE)</f>
        <v>0</v>
      </c>
      <c r="H5" s="3">
        <f>VLOOKUP(ABS(F5-H3),Note!$E$1:$F$25,2,FALSE)</f>
        <v>1</v>
      </c>
      <c r="I5" s="3">
        <f>VLOOKUP(ABS(F5-I3),Note!$E$1:$F$25,2,FALSE)</f>
        <v>0</v>
      </c>
      <c r="J5">
        <f t="shared" si="1"/>
        <v>4</v>
      </c>
      <c r="K5" s="3">
        <f>VLOOKUP(ABS(J5-K3),Note!$E$1:$F$25,2,FALSE)</f>
        <v>0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4</v>
      </c>
      <c r="O5" s="3">
        <f>VLOOKUP(ABS(N5-O3),Note!$E$1:$F$25,2,FALSE)</f>
        <v>1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4</v>
      </c>
      <c r="S5" s="3">
        <f>VLOOKUP(ABS(R5-S3),Note!$E$1:$F$25,2,FALSE)</f>
        <v>0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4</v>
      </c>
      <c r="W5" s="3">
        <f>VLOOKUP(ABS(V5-W3),Note!$E$1:$F$25,2,FALSE)</f>
        <v>1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4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4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0</v>
      </c>
      <c r="AH5">
        <f t="shared" si="7"/>
        <v>4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1</v>
      </c>
      <c r="AL5">
        <f t="shared" si="8"/>
        <v>4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0</v>
      </c>
      <c r="AP5">
        <f t="shared" si="9"/>
        <v>4</v>
      </c>
      <c r="AQ5" s="3">
        <f>VLOOKUP(ABS(AP5-AQ3),Note!$E$1:$F$25,2,FALSE)</f>
        <v>0</v>
      </c>
      <c r="AR5" s="3">
        <f>VLOOKUP(ABS(AP5-AR3),Note!$E$1:$F$25,2,FALSE)</f>
        <v>0</v>
      </c>
      <c r="AS5" s="3">
        <f>VLOOKUP(ABS(AP5-AS3),Note!$E$1:$F$25,2,FALSE)</f>
        <v>1</v>
      </c>
      <c r="AT5">
        <f t="shared" si="10"/>
        <v>4</v>
      </c>
      <c r="AU5" s="3">
        <f>VLOOKUP(ABS(AT5-AU3),Note!$E$1:$F$25,2,FALSE)</f>
        <v>0</v>
      </c>
      <c r="AV5" s="3">
        <f>VLOOKUP(ABS(AT5-AV3),Note!$E$1:$F$25,2,FALSE)</f>
        <v>1</v>
      </c>
      <c r="AW5" s="3">
        <f>VLOOKUP(ABS(AT5-AW3),Note!$E$1:$F$25,2,FALSE)</f>
        <v>0</v>
      </c>
    </row>
    <row r="6" spans="1:49">
      <c r="A6" t="str">
        <f>VLOOKUP(まとめ3!$A$1,Chords!$A$2:$D$188,3,FALSE)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4:48">
      <c r="D7">
        <f>SUM(C4:C6,D4:D6,E4:E6)</f>
        <v>0</v>
      </c>
      <c r="H7">
        <f>SUM(G4:G6,H4:H6,I4:I6)</f>
        <v>3</v>
      </c>
      <c r="L7">
        <f>SUM(K4:K6,L4:L6,M4:M6)</f>
        <v>1</v>
      </c>
      <c r="P7">
        <f>SUM(O4:O6,P4:P6,Q4:Q6)</f>
        <v>1</v>
      </c>
      <c r="T7">
        <f>SUM(S4:S6,T4:T6,U4:U6)</f>
        <v>2</v>
      </c>
      <c r="X7">
        <f>SUM(W4:W6,X4:X6,Y4:Y6)</f>
        <v>1</v>
      </c>
      <c r="AB7">
        <f>SUM(AA4:AA6,AB4:AB6,AC4:AC6)</f>
        <v>2</v>
      </c>
      <c r="AF7">
        <f>SUM(AE4:AE6,AF4:AF6,AG4:AG6)</f>
        <v>1</v>
      </c>
      <c r="AJ7">
        <f>SUM(AI4:AI6,AJ4:AJ6,AK4:AK6)</f>
        <v>2</v>
      </c>
      <c r="AN7">
        <f>SUM(AM4:AM6,AN4:AN6,AO4:AO6)</f>
        <v>1</v>
      </c>
      <c r="AR7">
        <f>SUM(AQ4:AQ6,AR4:AR6,AS4:AS6)</f>
        <v>1</v>
      </c>
      <c r="AV7">
        <f>SUM(AU4:AU6,AV4:AV6,AW4:AW6)</f>
        <v>3</v>
      </c>
    </row>
    <row r="8" spans="1:49">
      <c r="A8" s="1" t="str">
        <f>D14&amp;H14&amp;L14&amp;P14&amp;T14&amp;X14&amp;AB14&amp;AF14&amp;AJ14&amp;AN14&amp;AR14&amp;AV14</f>
        <v>121212203022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367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3:49">
      <c r="C9" t="s">
        <v>0</v>
      </c>
      <c r="D9" t="s">
        <v>42</v>
      </c>
      <c r="E9" t="s">
        <v>8</v>
      </c>
      <c r="G9" t="s">
        <v>38</v>
      </c>
      <c r="H9" t="s">
        <v>5</v>
      </c>
      <c r="I9" t="s">
        <v>49</v>
      </c>
      <c r="K9" t="s">
        <v>3</v>
      </c>
      <c r="L9" t="s">
        <v>6</v>
      </c>
      <c r="M9" t="s">
        <v>10</v>
      </c>
      <c r="O9" t="s">
        <v>42</v>
      </c>
      <c r="P9" t="s">
        <v>47</v>
      </c>
      <c r="Q9" t="s">
        <v>11</v>
      </c>
      <c r="S9" t="s">
        <v>5</v>
      </c>
      <c r="T9" t="s">
        <v>8</v>
      </c>
      <c r="U9" t="s">
        <v>12</v>
      </c>
      <c r="W9" t="s">
        <v>6</v>
      </c>
      <c r="X9" t="s">
        <v>50</v>
      </c>
      <c r="Y9" t="s">
        <v>0</v>
      </c>
      <c r="AA9" t="s">
        <v>45</v>
      </c>
      <c r="AB9" t="s">
        <v>10</v>
      </c>
      <c r="AC9" t="s">
        <v>38</v>
      </c>
      <c r="AE9" t="s">
        <v>8</v>
      </c>
      <c r="AF9" t="s">
        <v>11</v>
      </c>
      <c r="AG9" t="s">
        <v>3</v>
      </c>
      <c r="AI9" t="s">
        <v>50</v>
      </c>
      <c r="AJ9" t="s">
        <v>56</v>
      </c>
      <c r="AK9" t="s">
        <v>42</v>
      </c>
      <c r="AM9" t="s">
        <v>10</v>
      </c>
      <c r="AN9" t="s">
        <v>0</v>
      </c>
      <c r="AO9" t="s">
        <v>5</v>
      </c>
      <c r="AQ9" t="s">
        <v>11</v>
      </c>
      <c r="AR9" t="s">
        <v>39</v>
      </c>
      <c r="AS9" t="s">
        <v>6</v>
      </c>
      <c r="AU9" t="s">
        <v>12</v>
      </c>
      <c r="AV9" t="s">
        <v>3</v>
      </c>
      <c r="AW9" t="s">
        <v>45</v>
      </c>
    </row>
    <row r="10" spans="3:49">
      <c r="C10">
        <f>VLOOKUP(C9,Note!$A$1:$B$26,2,FALSE)</f>
        <v>0</v>
      </c>
      <c r="D10">
        <f>VLOOKUP(D9,Note!$A$1:$B$26,2,FALSE)</f>
        <v>3</v>
      </c>
      <c r="E10">
        <f>VLOOKUP(E9,Note!$A$1:$B$26,2,FALSE)</f>
        <v>7</v>
      </c>
      <c r="G10">
        <f>VLOOKUP(G9,Note!$A$1:$B$26,2,FALSE)</f>
        <v>1</v>
      </c>
      <c r="H10">
        <f>VLOOKUP(H9,Note!$A$1:$B$26,2,FALSE)</f>
        <v>4</v>
      </c>
      <c r="I10">
        <f>VLOOKUP(I9,Note!$A$1:$B$26,2,FALSE)</f>
        <v>8</v>
      </c>
      <c r="K10">
        <f>VLOOKUP(K9,Note!$A$1:$B$26,2,FALSE)</f>
        <v>2</v>
      </c>
      <c r="L10">
        <f>VLOOKUP(L9,Note!$A$1:$B$26,2,FALSE)</f>
        <v>5</v>
      </c>
      <c r="M10">
        <f>VLOOKUP(M9,Note!$A$1:$B$26,2,FALSE)</f>
        <v>9</v>
      </c>
      <c r="O10">
        <f>VLOOKUP(O9,Note!$A$1:$B$26,2,FALSE)</f>
        <v>3</v>
      </c>
      <c r="P10">
        <f>VLOOKUP(P9,Note!$A$1:$B$26,2,FALSE)</f>
        <v>6</v>
      </c>
      <c r="Q10">
        <f>VLOOKUP(Q9,Note!$A$1:$B$26,2,FALSE)</f>
        <v>10</v>
      </c>
      <c r="S10">
        <f>VLOOKUP(S9,Note!$A$1:$B$26,2,FALSE)</f>
        <v>4</v>
      </c>
      <c r="T10">
        <f>VLOOKUP(T9,Note!$A$1:$B$26,2,FALSE)</f>
        <v>7</v>
      </c>
      <c r="U10">
        <f>VLOOKUP(U9,Note!$A$1:$B$26,2,FALSE)</f>
        <v>11</v>
      </c>
      <c r="W10">
        <f>VLOOKUP(W9,Note!$A$1:$B$26,2,FALSE)</f>
        <v>5</v>
      </c>
      <c r="X10">
        <f>VLOOKUP(X9,Note!$A$1:$B$26,2,FALSE)</f>
        <v>8</v>
      </c>
      <c r="Y10">
        <f>VLOOKUP(Y9,Note!$A$1:$B$26,2,FALSE)</f>
        <v>0</v>
      </c>
      <c r="AA10">
        <f>VLOOKUP(AA9,Note!$A$1:$B$26,2,FALSE)</f>
        <v>6</v>
      </c>
      <c r="AB10">
        <f>VLOOKUP(AB9,Note!$A$1:$B$26,2,FALSE)</f>
        <v>9</v>
      </c>
      <c r="AC10">
        <f>VLOOKUP(AC9,Note!$A$1:$B$26,2,FALSE)</f>
        <v>1</v>
      </c>
      <c r="AE10">
        <f>VLOOKUP(AE9,Note!$A$1:$B$26,2,FALSE)</f>
        <v>7</v>
      </c>
      <c r="AF10">
        <f>VLOOKUP(AF9,Note!$A$1:$B$26,2,FALSE)</f>
        <v>10</v>
      </c>
      <c r="AG10">
        <f>VLOOKUP(AG9,Note!$A$1:$B$26,2,FALSE)</f>
        <v>2</v>
      </c>
      <c r="AI10">
        <f>VLOOKUP(AI9,Note!$A$1:$B$26,2,FALSE)</f>
        <v>8</v>
      </c>
      <c r="AJ10">
        <f>VLOOKUP(AJ9,Note!$A$1:$B$26,2,FALSE)</f>
        <v>11</v>
      </c>
      <c r="AK10">
        <f>VLOOKUP(AK9,Note!$A$1:$B$26,2,FALSE)</f>
        <v>3</v>
      </c>
      <c r="AM10">
        <f>VLOOKUP(AM9,Note!$A$1:$B$26,2,FALSE)</f>
        <v>9</v>
      </c>
      <c r="AN10">
        <f>VLOOKUP(AN9,Note!$A$1:$B$26,2,FALSE)</f>
        <v>0</v>
      </c>
      <c r="AO10">
        <f>VLOOKUP(AO9,Note!$A$1:$B$26,2,FALSE)</f>
        <v>4</v>
      </c>
      <c r="AQ10">
        <f>VLOOKUP(AQ9,Note!$A$1:$B$26,2,FALSE)</f>
        <v>10</v>
      </c>
      <c r="AR10">
        <f>VLOOKUP(AR9,Note!$A$1:$B$26,2,FALSE)</f>
        <v>1</v>
      </c>
      <c r="AS10">
        <f>VLOOKUP(AS9,Note!$A$1:$B$26,2,FALSE)</f>
        <v>5</v>
      </c>
      <c r="AU10">
        <f>VLOOKUP(AU9,Note!$A$1:$B$26,2,FALSE)</f>
        <v>11</v>
      </c>
      <c r="AV10">
        <f>VLOOKUP(AV9,Note!$A$1:$B$26,2,FALSE)</f>
        <v>2</v>
      </c>
      <c r="AW10">
        <f>VLOOKUP(AW9,Note!$A$1:$B$26,2,FALSE)</f>
        <v>6</v>
      </c>
    </row>
    <row r="11" spans="1:49">
      <c r="A11" t="str">
        <f>まとめ3!A1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>
        <f t="shared" ref="F11:F13" si="11">B11</f>
        <v>0</v>
      </c>
      <c r="G11" s="3">
        <f>VLOOKUP(ABS(F11-G10),Note!$E$1:$F$25,2,FALSE)</f>
        <v>1</v>
      </c>
      <c r="H11" s="3">
        <f>VLOOKUP(ABS(F11-H10),Note!$E$1:$F$25,2,FALSE)</f>
        <v>0</v>
      </c>
      <c r="I11" s="3">
        <f>VLOOKUP(ABS(F11-I10),Note!$E$1:$F$25,2,FALSE)</f>
        <v>0</v>
      </c>
      <c r="J11">
        <f t="shared" ref="J11:J13" si="12">F11</f>
        <v>0</v>
      </c>
      <c r="K11" s="3">
        <f>VLOOKUP(ABS(J11-K10),Note!$E$1:$F$25,2,FALSE)</f>
        <v>0</v>
      </c>
      <c r="L11" s="3">
        <f>VLOOKUP(ABS(J11-L10),Note!$E$1:$F$25,2,FALSE)</f>
        <v>0</v>
      </c>
      <c r="M11" s="3">
        <f>VLOOKUP(ABS(J11-M10),Note!$E$1:$F$25,2,FALSE)</f>
        <v>0</v>
      </c>
      <c r="N11">
        <f t="shared" ref="N11:N13" si="13">J11</f>
        <v>0</v>
      </c>
      <c r="O11" s="3">
        <f>VLOOKUP(ABS(N11-O10),Note!$E$1:$F$25,2,FALSE)</f>
        <v>0</v>
      </c>
      <c r="P11" s="3">
        <f>VLOOKUP(ABS(N11-P10),Note!$E$1:$F$25,2,FALSE)</f>
        <v>0</v>
      </c>
      <c r="Q11" s="3">
        <f>VLOOKUP(ABS(N11-Q10),Note!$E$1:$F$25,2,FALSE)</f>
        <v>0</v>
      </c>
      <c r="R11">
        <f t="shared" ref="R11:R13" si="14">N11</f>
        <v>0</v>
      </c>
      <c r="S11" s="3">
        <f>VLOOKUP(ABS(R11-S10),Note!$E$1:$F$25,2,FALSE)</f>
        <v>0</v>
      </c>
      <c r="T11" s="3">
        <f>VLOOKUP(ABS(R11-T10),Note!$E$1:$F$25,2,FALSE)</f>
        <v>0</v>
      </c>
      <c r="U11" s="3">
        <f>VLOOKUP(ABS(R11-U10),Note!$E$1:$F$25,2,FALSE)</f>
        <v>1</v>
      </c>
      <c r="V11">
        <f t="shared" ref="V11:V13" si="15">R11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0</v>
      </c>
      <c r="Z11">
        <f t="shared" ref="Z11:Z13" si="16">V11</f>
        <v>0</v>
      </c>
      <c r="AA11" s="3">
        <f>VLOOKUP(ABS(Z11-AA10),Note!$E$1:$F$25,2,FALSE)</f>
        <v>0</v>
      </c>
      <c r="AB11" s="3">
        <f>VLOOKUP(ABS(Z11-AB10),Note!$E$1:$F$25,2,FALSE)</f>
        <v>0</v>
      </c>
      <c r="AC11" s="3">
        <f>VLOOKUP(ABS(Z11-AC10),Note!$E$1:$F$25,2,FALSE)</f>
        <v>1</v>
      </c>
      <c r="AD11">
        <f t="shared" ref="AD11:AD13" si="17">Z11</f>
        <v>0</v>
      </c>
      <c r="AE11" s="3">
        <f>VLOOKUP(ABS(AD11-AE10),Note!$E$1:$F$25,2,FALSE)</f>
        <v>0</v>
      </c>
      <c r="AF11" s="3">
        <f>VLOOKUP(ABS(AD11-AF10),Note!$E$1:$F$25,2,FALSE)</f>
        <v>0</v>
      </c>
      <c r="AG11" s="3">
        <f>VLOOKUP(ABS(AD11-AG10),Note!$E$1:$F$25,2,FALSE)</f>
        <v>0</v>
      </c>
      <c r="AH11">
        <f t="shared" ref="AH11:AH13" si="18">AD11</f>
        <v>0</v>
      </c>
      <c r="AI11" s="3">
        <f>VLOOKUP(ABS(AH11-AI10),Note!$E$1:$F$25,2,FALSE)</f>
        <v>0</v>
      </c>
      <c r="AJ11" s="3">
        <f>VLOOKUP(ABS(AH11-AJ10),Note!$E$1:$F$25,2,FALSE)</f>
        <v>1</v>
      </c>
      <c r="AK11" s="3">
        <f>VLOOKUP(ABS(AH11-AK10),Note!$E$1:$F$25,2,FALSE)</f>
        <v>0</v>
      </c>
      <c r="AL11">
        <f t="shared" ref="AL11:AL13" si="19">AH11</f>
        <v>0</v>
      </c>
      <c r="AM11" s="3">
        <f>VLOOKUP(ABS(AL11-AM10),Note!$E$1:$F$25,2,FALSE)</f>
        <v>0</v>
      </c>
      <c r="AN11" s="3">
        <f>VLOOKUP(ABS(AL11-AN10),Note!$E$1:$F$25,2,FALSE)</f>
        <v>0</v>
      </c>
      <c r="AO11" s="3">
        <f>VLOOKUP(ABS(AL11-AO10),Note!$E$1:$F$25,2,FALSE)</f>
        <v>0</v>
      </c>
      <c r="AP11">
        <f t="shared" ref="AP11:AP13" si="20">AL11</f>
        <v>0</v>
      </c>
      <c r="AQ11" s="3">
        <f>VLOOKUP(ABS(AP11-AQ10),Note!$E$1:$F$25,2,FALSE)</f>
        <v>0</v>
      </c>
      <c r="AR11" s="3">
        <f>VLOOKUP(ABS(AP11-AR10),Note!$E$1:$F$25,2,FALSE)</f>
        <v>1</v>
      </c>
      <c r="AS11" s="3">
        <f>VLOOKUP(ABS(AP11-AS10),Note!$E$1:$F$25,2,FALSE)</f>
        <v>0</v>
      </c>
      <c r="AT11">
        <f t="shared" ref="AT11:AT13" si="21">AP11</f>
        <v>0</v>
      </c>
      <c r="AU11" s="3">
        <f>VLOOKUP(ABS(AT11-AU10),Note!$E$1:$F$25,2,FALSE)</f>
        <v>1</v>
      </c>
      <c r="AV11" s="3">
        <f>VLOOKUP(ABS(AT11-AV10),Note!$E$1:$F$25,2,FALSE)</f>
        <v>0</v>
      </c>
      <c r="AW11" s="3">
        <f>VLOOKUP(ABS(AT11-AW10),Note!$E$1:$F$25,2,FALSE)</f>
        <v>0</v>
      </c>
    </row>
    <row r="12" spans="1:49">
      <c r="A12" t="str">
        <f>VLOOKUP(まとめ3!$A$1,Chords!$A$2:$D$188,2,FALSE)</f>
        <v>E</v>
      </c>
      <c r="B12">
        <f>VLOOKUP(A12,Note!$A$1:$B$26,2,FALSE)</f>
        <v>4</v>
      </c>
      <c r="C12" s="3">
        <f>VLOOKUP(ABS(B12-C10),Note!$E$1:$F$25,2,FALSE)</f>
        <v>0</v>
      </c>
      <c r="D12" s="3">
        <f>VLOOKUP(ABS(B12-D10),Note!$E$1:$F$25,2,FALSE)</f>
        <v>1</v>
      </c>
      <c r="E12" s="3">
        <f>VLOOKUP(ABS(B12-E10),Note!$E$1:$F$25,2,FALSE)</f>
        <v>0</v>
      </c>
      <c r="F12">
        <f t="shared" si="11"/>
        <v>4</v>
      </c>
      <c r="G12" s="3">
        <f>VLOOKUP(ABS(F12-G10),Note!$E$1:$F$25,2,FALSE)</f>
        <v>0</v>
      </c>
      <c r="H12" s="3">
        <f>VLOOKUP(ABS(F12-H10),Note!$E$1:$F$25,2,FALSE)</f>
        <v>0</v>
      </c>
      <c r="I12" s="3">
        <f>VLOOKUP(ABS(F12-I10),Note!$E$1:$F$25,2,FALSE)</f>
        <v>0</v>
      </c>
      <c r="J12">
        <f t="shared" si="12"/>
        <v>4</v>
      </c>
      <c r="K12" s="3">
        <f>VLOOKUP(ABS(J12-K10),Note!$E$1:$F$25,2,FALSE)</f>
        <v>0</v>
      </c>
      <c r="L12" s="3">
        <f>VLOOKUP(ABS(J12-L10),Note!$E$1:$F$25,2,FALSE)</f>
        <v>1</v>
      </c>
      <c r="M12" s="3">
        <f>VLOOKUP(ABS(J12-M10),Note!$E$1:$F$25,2,FALSE)</f>
        <v>0</v>
      </c>
      <c r="N12">
        <f t="shared" si="13"/>
        <v>4</v>
      </c>
      <c r="O12" s="3">
        <f>VLOOKUP(ABS(N12-O10),Note!$E$1:$F$25,2,FALSE)</f>
        <v>1</v>
      </c>
      <c r="P12" s="3">
        <f>VLOOKUP(ABS(N12-P10),Note!$E$1:$F$25,2,FALSE)</f>
        <v>0</v>
      </c>
      <c r="Q12" s="3">
        <f>VLOOKUP(ABS(N12-Q10),Note!$E$1:$F$25,2,FALSE)</f>
        <v>0</v>
      </c>
      <c r="R12">
        <f t="shared" si="14"/>
        <v>4</v>
      </c>
      <c r="S12" s="3">
        <f>VLOOKUP(ABS(R12-S10),Note!$E$1:$F$25,2,FALSE)</f>
        <v>0</v>
      </c>
      <c r="T12" s="3">
        <f>VLOOKUP(ABS(R12-T10),Note!$E$1:$F$25,2,FALSE)</f>
        <v>0</v>
      </c>
      <c r="U12" s="3">
        <f>VLOOKUP(ABS(R12-U10),Note!$E$1:$F$25,2,FALSE)</f>
        <v>0</v>
      </c>
      <c r="V12">
        <f t="shared" si="15"/>
        <v>4</v>
      </c>
      <c r="W12" s="3">
        <f>VLOOKUP(ABS(V12-W10),Note!$E$1:$F$25,2,FALSE)</f>
        <v>1</v>
      </c>
      <c r="X12" s="3">
        <f>VLOOKUP(ABS(V12-X10),Note!$E$1:$F$25,2,FALSE)</f>
        <v>0</v>
      </c>
      <c r="Y12" s="3">
        <f>VLOOKUP(ABS(V12-Y10),Note!$E$1:$F$25,2,FALSE)</f>
        <v>0</v>
      </c>
      <c r="Z12">
        <f t="shared" si="16"/>
        <v>4</v>
      </c>
      <c r="AA12" s="3">
        <f>VLOOKUP(ABS(Z12-AA10),Note!$E$1:$F$25,2,FALSE)</f>
        <v>0</v>
      </c>
      <c r="AB12" s="3">
        <f>VLOOKUP(ABS(Z12-AB10),Note!$E$1:$F$25,2,FALSE)</f>
        <v>0</v>
      </c>
      <c r="AC12" s="3">
        <f>VLOOKUP(ABS(Z12-AC10),Note!$E$1:$F$25,2,FALSE)</f>
        <v>0</v>
      </c>
      <c r="AD12">
        <f t="shared" si="17"/>
        <v>4</v>
      </c>
      <c r="AE12" s="3">
        <f>VLOOKUP(ABS(AD12-AE10),Note!$E$1:$F$25,2,FALSE)</f>
        <v>0</v>
      </c>
      <c r="AF12" s="3">
        <f>VLOOKUP(ABS(AD12-AF10),Note!$E$1:$F$25,2,FALSE)</f>
        <v>0</v>
      </c>
      <c r="AG12" s="3">
        <f>VLOOKUP(ABS(AD12-AG10),Note!$E$1:$F$25,2,FALSE)</f>
        <v>0</v>
      </c>
      <c r="AH12">
        <f t="shared" si="18"/>
        <v>4</v>
      </c>
      <c r="AI12" s="3">
        <f>VLOOKUP(ABS(AH12-AI10),Note!$E$1:$F$25,2,FALSE)</f>
        <v>0</v>
      </c>
      <c r="AJ12" s="3">
        <f>VLOOKUP(ABS(AH12-AJ10),Note!$E$1:$F$25,2,FALSE)</f>
        <v>0</v>
      </c>
      <c r="AK12" s="3">
        <f>VLOOKUP(ABS(AH12-AK10),Note!$E$1:$F$25,2,FALSE)</f>
        <v>1</v>
      </c>
      <c r="AL12">
        <f t="shared" si="19"/>
        <v>4</v>
      </c>
      <c r="AM12" s="3">
        <f>VLOOKUP(ABS(AL12-AM10),Note!$E$1:$F$25,2,FALSE)</f>
        <v>0</v>
      </c>
      <c r="AN12" s="3">
        <f>VLOOKUP(ABS(AL12-AN10),Note!$E$1:$F$25,2,FALSE)</f>
        <v>0</v>
      </c>
      <c r="AO12" s="3">
        <f>VLOOKUP(ABS(AL12-AO10),Note!$E$1:$F$25,2,FALSE)</f>
        <v>0</v>
      </c>
      <c r="AP12">
        <f t="shared" si="20"/>
        <v>4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1</v>
      </c>
      <c r="AT12">
        <f t="shared" si="21"/>
        <v>4</v>
      </c>
      <c r="AU12" s="3">
        <f>VLOOKUP(ABS(AT12-AU10),Note!$E$1:$F$25,2,FALSE)</f>
        <v>0</v>
      </c>
      <c r="AV12" s="3">
        <f>VLOOKUP(ABS(AT12-AV10),Note!$E$1:$F$25,2,FALSE)</f>
        <v>0</v>
      </c>
      <c r="AW12" s="3">
        <f>VLOOKUP(ABS(AT12-AW10),Note!$E$1:$F$25,2,FALSE)</f>
        <v>0</v>
      </c>
    </row>
    <row r="13" spans="1:49">
      <c r="A13" t="str">
        <f>VLOOKUP(まとめ3!$A$1,Chords!$A$2:$D$188,3,FALSE)</f>
        <v>G</v>
      </c>
      <c r="B13">
        <f>VLOOKUP(A13,Note!$A$1:$B$26,2,FALSE)</f>
        <v>7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0</v>
      </c>
      <c r="F13">
        <f t="shared" si="11"/>
        <v>7</v>
      </c>
      <c r="G13" s="3">
        <f>VLOOKUP(ABS(F13-G10),Note!$E$1:$F$25,2,FALSE)</f>
        <v>0</v>
      </c>
      <c r="H13" s="3">
        <f>VLOOKUP(ABS(F13-H10),Note!$E$1:$F$25,2,FALSE)</f>
        <v>0</v>
      </c>
      <c r="I13" s="3">
        <f>VLOOKUP(ABS(F13-I10),Note!$E$1:$F$25,2,FALSE)</f>
        <v>1</v>
      </c>
      <c r="J13">
        <f t="shared" si="12"/>
        <v>7</v>
      </c>
      <c r="K13" s="3">
        <f>VLOOKUP(ABS(J13-K10),Note!$E$1:$F$25,2,FALSE)</f>
        <v>0</v>
      </c>
      <c r="L13" s="3">
        <f>VLOOKUP(ABS(J13-L10),Note!$E$1:$F$25,2,FALSE)</f>
        <v>0</v>
      </c>
      <c r="M13" s="3">
        <f>VLOOKUP(ABS(J13-M10),Note!$E$1:$F$25,2,FALSE)</f>
        <v>0</v>
      </c>
      <c r="N13">
        <f t="shared" si="13"/>
        <v>7</v>
      </c>
      <c r="O13" s="3">
        <f>VLOOKUP(ABS(N13-O10),Note!$E$1:$F$25,2,FALSE)</f>
        <v>0</v>
      </c>
      <c r="P13" s="3">
        <f>VLOOKUP(ABS(N13-P10),Note!$E$1:$F$25,2,FALSE)</f>
        <v>1</v>
      </c>
      <c r="Q13" s="3">
        <f>VLOOKUP(ABS(N13-Q10),Note!$E$1:$F$25,2,FALSE)</f>
        <v>0</v>
      </c>
      <c r="R13">
        <f t="shared" si="14"/>
        <v>7</v>
      </c>
      <c r="S13" s="3">
        <f>VLOOKUP(ABS(R13-S10),Note!$E$1:$F$25,2,FALSE)</f>
        <v>0</v>
      </c>
      <c r="T13" s="3">
        <f>VLOOKUP(ABS(R13-T10),Note!$E$1:$F$25,2,FALSE)</f>
        <v>0</v>
      </c>
      <c r="U13" s="3">
        <f>VLOOKUP(ABS(R13-U10),Note!$E$1:$F$25,2,FALSE)</f>
        <v>0</v>
      </c>
      <c r="V13">
        <f t="shared" si="15"/>
        <v>7</v>
      </c>
      <c r="W13" s="3">
        <f>VLOOKUP(ABS(V13-W10),Note!$E$1:$F$25,2,FALSE)</f>
        <v>0</v>
      </c>
      <c r="X13" s="3">
        <f>VLOOKUP(ABS(V13-X10),Note!$E$1:$F$25,2,FALSE)</f>
        <v>1</v>
      </c>
      <c r="Y13" s="3">
        <f>VLOOKUP(ABS(V13-Y10),Note!$E$1:$F$25,2,FALSE)</f>
        <v>0</v>
      </c>
      <c r="Z13">
        <f t="shared" si="16"/>
        <v>7</v>
      </c>
      <c r="AA13" s="3">
        <f>VLOOKUP(ABS(Z13-AA10),Note!$E$1:$F$25,2,FALSE)</f>
        <v>1</v>
      </c>
      <c r="AB13" s="3">
        <f>VLOOKUP(ABS(Z13-AB10),Note!$E$1:$F$25,2,FALSE)</f>
        <v>0</v>
      </c>
      <c r="AC13" s="3">
        <f>VLOOKUP(ABS(Z13-AC10),Note!$E$1:$F$25,2,FALSE)</f>
        <v>0</v>
      </c>
      <c r="AD13">
        <f t="shared" si="17"/>
        <v>7</v>
      </c>
      <c r="AE13" s="3">
        <f>VLOOKUP(ABS(AD13-AE10),Note!$E$1:$F$25,2,FALSE)</f>
        <v>0</v>
      </c>
      <c r="AF13" s="3">
        <f>VLOOKUP(ABS(AD13-AF10),Note!$E$1:$F$25,2,FALSE)</f>
        <v>0</v>
      </c>
      <c r="AG13" s="3">
        <f>VLOOKUP(ABS(AD13-AG10),Note!$E$1:$F$25,2,FALSE)</f>
        <v>0</v>
      </c>
      <c r="AH13">
        <f t="shared" si="18"/>
        <v>7</v>
      </c>
      <c r="AI13" s="3">
        <f>VLOOKUP(ABS(AH13-AI10),Note!$E$1:$F$25,2,FALSE)</f>
        <v>1</v>
      </c>
      <c r="AJ13" s="3">
        <f>VLOOKUP(ABS(AH13-AJ10),Note!$E$1:$F$25,2,FALSE)</f>
        <v>0</v>
      </c>
      <c r="AK13" s="3">
        <f>VLOOKUP(ABS(AH13-AK10),Note!$E$1:$F$25,2,FALSE)</f>
        <v>0</v>
      </c>
      <c r="AL13">
        <f t="shared" si="19"/>
        <v>7</v>
      </c>
      <c r="AM13" s="3">
        <f>VLOOKUP(ABS(AL13-AM10),Note!$E$1:$F$25,2,FALSE)</f>
        <v>0</v>
      </c>
      <c r="AN13" s="3">
        <f>VLOOKUP(ABS(AL13-AN10),Note!$E$1:$F$25,2,FALSE)</f>
        <v>0</v>
      </c>
      <c r="AO13" s="3">
        <f>VLOOKUP(ABS(AL13-AO10),Note!$E$1:$F$25,2,FALSE)</f>
        <v>0</v>
      </c>
      <c r="AP13">
        <f t="shared" si="20"/>
        <v>7</v>
      </c>
      <c r="AQ13" s="3">
        <f>VLOOKUP(ABS(AP13-AQ10),Note!$E$1:$F$25,2,FALSE)</f>
        <v>0</v>
      </c>
      <c r="AR13" s="3">
        <f>VLOOKUP(ABS(AP13-AR10),Note!$E$1:$F$25,2,FALSE)</f>
        <v>0</v>
      </c>
      <c r="AS13" s="3">
        <f>VLOOKUP(ABS(AP13-AS10),Note!$E$1:$F$25,2,FALSE)</f>
        <v>0</v>
      </c>
      <c r="AT13">
        <f t="shared" si="21"/>
        <v>7</v>
      </c>
      <c r="AU13" s="3">
        <f>VLOOKUP(ABS(AT13-AU10),Note!$E$1:$F$25,2,FALSE)</f>
        <v>0</v>
      </c>
      <c r="AV13" s="3">
        <f>VLOOKUP(ABS(AT13-AV10),Note!$E$1:$F$25,2,FALSE)</f>
        <v>0</v>
      </c>
      <c r="AW13" s="3">
        <f>VLOOKUP(ABS(AT13-AW10),Note!$E$1:$F$25,2,FALSE)</f>
        <v>1</v>
      </c>
    </row>
    <row r="14" spans="4:48">
      <c r="D14">
        <f>SUM(C11:C13,D11:D13,E11:E13)</f>
        <v>1</v>
      </c>
      <c r="H14">
        <f>SUM(G11:G13,H11:H13,I11:I13)</f>
        <v>2</v>
      </c>
      <c r="L14">
        <f>SUM(K11:K13,L11:L13,M11:M13)</f>
        <v>1</v>
      </c>
      <c r="P14">
        <f>SUM(O11:O13,P11:P13,Q11:Q13)</f>
        <v>2</v>
      </c>
      <c r="T14">
        <f>SUM(S11:S13,T11:T13,U11:U13)</f>
        <v>1</v>
      </c>
      <c r="X14">
        <f>SUM(W11:W13,X11:X13,Y11:Y13)</f>
        <v>2</v>
      </c>
      <c r="AB14">
        <f>SUM(AA11:AA13,AB11:AB13,AC11:AC13)</f>
        <v>2</v>
      </c>
      <c r="AF14">
        <f>SUM(AE11:AE13,AF11:AF13,AG11:AG13)</f>
        <v>0</v>
      </c>
      <c r="AJ14">
        <f>SUM(AI11:AI13,AJ11:AJ13,AK11:AK13)</f>
        <v>3</v>
      </c>
      <c r="AN14">
        <f>SUM(AM11:AM13,AN11:AN13,AO11:AO13)</f>
        <v>0</v>
      </c>
      <c r="AR14">
        <f>SUM(AQ11:AQ13,AR11:AR13,AS11:AS13)</f>
        <v>2</v>
      </c>
      <c r="AV14">
        <f>SUM(AU11:AU13,AV11:AV13,AW11:AW13)</f>
        <v>2</v>
      </c>
    </row>
    <row r="15" spans="1:49">
      <c r="A15" s="1" t="str">
        <f>D21&amp;H21&amp;L21&amp;P21&amp;T21&amp;X21&amp;AB21&amp;AF21&amp;AJ21&amp;AN21&amp;AR21&amp;AV21</f>
        <v>212203112112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368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3:49">
      <c r="C16" t="s">
        <v>0</v>
      </c>
      <c r="D16" t="s">
        <v>42</v>
      </c>
      <c r="E16" t="s">
        <v>47</v>
      </c>
      <c r="G16" t="s">
        <v>38</v>
      </c>
      <c r="H16" t="s">
        <v>5</v>
      </c>
      <c r="I16" t="s">
        <v>8</v>
      </c>
      <c r="K16" t="s">
        <v>3</v>
      </c>
      <c r="L16" t="s">
        <v>6</v>
      </c>
      <c r="M16" t="s">
        <v>50</v>
      </c>
      <c r="O16" t="s">
        <v>42</v>
      </c>
      <c r="P16" t="s">
        <v>47</v>
      </c>
      <c r="Q16" t="s">
        <v>10</v>
      </c>
      <c r="S16" t="s">
        <v>5</v>
      </c>
      <c r="T16" t="s">
        <v>8</v>
      </c>
      <c r="U16" t="s">
        <v>11</v>
      </c>
      <c r="W16" t="s">
        <v>6</v>
      </c>
      <c r="X16" t="s">
        <v>50</v>
      </c>
      <c r="Y16" t="s">
        <v>12</v>
      </c>
      <c r="AA16" t="s">
        <v>45</v>
      </c>
      <c r="AB16" t="s">
        <v>10</v>
      </c>
      <c r="AC16" t="s">
        <v>0</v>
      </c>
      <c r="AE16" t="s">
        <v>8</v>
      </c>
      <c r="AF16" t="s">
        <v>11</v>
      </c>
      <c r="AG16" t="s">
        <v>39</v>
      </c>
      <c r="AI16" t="s">
        <v>50</v>
      </c>
      <c r="AJ16" t="s">
        <v>56</v>
      </c>
      <c r="AK16" t="s">
        <v>3</v>
      </c>
      <c r="AM16" t="s">
        <v>10</v>
      </c>
      <c r="AN16" t="s">
        <v>0</v>
      </c>
      <c r="AO16" t="s">
        <v>42</v>
      </c>
      <c r="AQ16" t="s">
        <v>11</v>
      </c>
      <c r="AR16" t="s">
        <v>39</v>
      </c>
      <c r="AS16" t="s">
        <v>5</v>
      </c>
      <c r="AU16" t="s">
        <v>12</v>
      </c>
      <c r="AV16" t="s">
        <v>3</v>
      </c>
      <c r="AW16" t="s">
        <v>6</v>
      </c>
    </row>
    <row r="17" spans="3:49">
      <c r="C17">
        <f>VLOOKUP(C16,Note!$A$1:$B$26,2,FALSE)</f>
        <v>0</v>
      </c>
      <c r="D17">
        <f>VLOOKUP(D16,Note!$A$1:$B$26,2,FALSE)</f>
        <v>3</v>
      </c>
      <c r="E17">
        <f>VLOOKUP(E16,Note!$A$1:$B$26,2,FALSE)</f>
        <v>6</v>
      </c>
      <c r="G17">
        <f>VLOOKUP(G16,Note!$A$1:$B$26,2,FALSE)</f>
        <v>1</v>
      </c>
      <c r="H17">
        <f>VLOOKUP(H16,Note!$A$1:$B$26,2,FALSE)</f>
        <v>4</v>
      </c>
      <c r="I17">
        <f>VLOOKUP(I16,Note!$A$1:$B$26,2,FALSE)</f>
        <v>7</v>
      </c>
      <c r="K17">
        <f>VLOOKUP(K16,Note!$A$1:$B$26,2,FALSE)</f>
        <v>2</v>
      </c>
      <c r="L17">
        <f>VLOOKUP(L16,Note!$A$1:$B$26,2,FALSE)</f>
        <v>5</v>
      </c>
      <c r="M17">
        <f>VLOOKUP(M16,Note!$A$1:$B$26,2,FALSE)</f>
        <v>8</v>
      </c>
      <c r="O17">
        <f>VLOOKUP(O16,Note!$A$1:$B$26,2,FALSE)</f>
        <v>3</v>
      </c>
      <c r="P17">
        <f>VLOOKUP(P16,Note!$A$1:$B$26,2,FALSE)</f>
        <v>6</v>
      </c>
      <c r="Q17">
        <f>VLOOKUP(Q16,Note!$A$1:$B$26,2,FALSE)</f>
        <v>9</v>
      </c>
      <c r="S17">
        <f>VLOOKUP(S16,Note!$A$1:$B$26,2,FALSE)</f>
        <v>4</v>
      </c>
      <c r="T17">
        <f>VLOOKUP(T16,Note!$A$1:$B$26,2,FALSE)</f>
        <v>7</v>
      </c>
      <c r="U17">
        <f>VLOOKUP(U16,Note!$A$1:$B$26,2,FALSE)</f>
        <v>10</v>
      </c>
      <c r="W17">
        <f>VLOOKUP(W16,Note!$A$1:$B$26,2,FALSE)</f>
        <v>5</v>
      </c>
      <c r="X17">
        <f>VLOOKUP(X16,Note!$A$1:$B$26,2,FALSE)</f>
        <v>8</v>
      </c>
      <c r="Y17">
        <f>VLOOKUP(Y16,Note!$A$1:$B$26,2,FALSE)</f>
        <v>11</v>
      </c>
      <c r="AA17">
        <f>VLOOKUP(AA16,Note!$A$1:$B$26,2,FALSE)</f>
        <v>6</v>
      </c>
      <c r="AB17">
        <f>VLOOKUP(AB16,Note!$A$1:$B$26,2,FALSE)</f>
        <v>9</v>
      </c>
      <c r="AC17">
        <f>VLOOKUP(AC16,Note!$A$1:$B$26,2,FALSE)</f>
        <v>0</v>
      </c>
      <c r="AE17">
        <f>VLOOKUP(AE16,Note!$A$1:$B$26,2,FALSE)</f>
        <v>7</v>
      </c>
      <c r="AF17">
        <f>VLOOKUP(AF16,Note!$A$1:$B$26,2,FALSE)</f>
        <v>10</v>
      </c>
      <c r="AG17">
        <f>VLOOKUP(AG16,Note!$A$1:$B$26,2,FALSE)</f>
        <v>1</v>
      </c>
      <c r="AI17">
        <f>VLOOKUP(AI16,Note!$A$1:$B$26,2,FALSE)</f>
        <v>8</v>
      </c>
      <c r="AJ17">
        <f>VLOOKUP(AJ16,Note!$A$1:$B$26,2,FALSE)</f>
        <v>11</v>
      </c>
      <c r="AK17">
        <f>VLOOKUP(AK16,Note!$A$1:$B$26,2,FALSE)</f>
        <v>2</v>
      </c>
      <c r="AM17">
        <f>VLOOKUP(AM16,Note!$A$1:$B$26,2,FALSE)</f>
        <v>9</v>
      </c>
      <c r="AN17">
        <f>VLOOKUP(AN16,Note!$A$1:$B$26,2,FALSE)</f>
        <v>0</v>
      </c>
      <c r="AO17">
        <f>VLOOKUP(AO16,Note!$A$1:$B$26,2,FALSE)</f>
        <v>3</v>
      </c>
      <c r="AQ17">
        <f>VLOOKUP(AQ16,Note!$A$1:$B$26,2,FALSE)</f>
        <v>10</v>
      </c>
      <c r="AR17">
        <f>VLOOKUP(AR16,Note!$A$1:$B$26,2,FALSE)</f>
        <v>1</v>
      </c>
      <c r="AS17">
        <f>VLOOKUP(AS16,Note!$A$1:$B$26,2,FALSE)</f>
        <v>4</v>
      </c>
      <c r="AU17">
        <f>VLOOKUP(AU16,Note!$A$1:$B$26,2,FALSE)</f>
        <v>11</v>
      </c>
      <c r="AV17">
        <f>VLOOKUP(AV16,Note!$A$1:$B$26,2,FALSE)</f>
        <v>2</v>
      </c>
      <c r="AW17">
        <f>VLOOKUP(AW16,Note!$A$1:$B$26,2,FALSE)</f>
        <v>5</v>
      </c>
    </row>
    <row r="18" spans="1:49">
      <c r="A18" t="str">
        <f>まとめ3!A1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>
        <f t="shared" ref="F18:F20" si="22">B18</f>
        <v>0</v>
      </c>
      <c r="G18" s="3">
        <f>VLOOKUP(ABS(F18-G17),Note!$E$1:$F$25,2,FALSE)</f>
        <v>1</v>
      </c>
      <c r="H18" s="3">
        <f>VLOOKUP(ABS(F18-H17),Note!$E$1:$F$25,2,FALSE)</f>
        <v>0</v>
      </c>
      <c r="I18" s="3">
        <f>VLOOKUP(ABS(F18-I17),Note!$E$1:$F$25,2,FALSE)</f>
        <v>0</v>
      </c>
      <c r="J18">
        <f t="shared" ref="J18:J20" si="23">B18</f>
        <v>0</v>
      </c>
      <c r="K18" s="3">
        <f>VLOOKUP(ABS(J18-K17),Note!$E$1:$F$25,2,FALSE)</f>
        <v>0</v>
      </c>
      <c r="L18" s="3">
        <f>VLOOKUP(ABS(J18-L17),Note!$E$1:$F$25,2,FALSE)</f>
        <v>0</v>
      </c>
      <c r="M18" s="3">
        <f>VLOOKUP(ABS(J18-M17),Note!$E$1:$F$25,2,FALSE)</f>
        <v>0</v>
      </c>
      <c r="N18">
        <f t="shared" ref="N18:N20" si="24">J18</f>
        <v>0</v>
      </c>
      <c r="O18" s="3">
        <f>VLOOKUP(ABS(N18-O17),Note!$E$1:$F$25,2,FALSE)</f>
        <v>0</v>
      </c>
      <c r="P18" s="3">
        <f>VLOOKUP(ABS(N18-P17),Note!$E$1:$F$25,2,FALSE)</f>
        <v>0</v>
      </c>
      <c r="Q18" s="3">
        <f>VLOOKUP(ABS(N18-Q17),Note!$E$1:$F$25,2,FALSE)</f>
        <v>0</v>
      </c>
      <c r="R18">
        <f t="shared" ref="R18:R20" si="25">N18</f>
        <v>0</v>
      </c>
      <c r="S18" s="3">
        <f>VLOOKUP(ABS(R18-S17),Note!$E$1:$F$25,2,FALSE)</f>
        <v>0</v>
      </c>
      <c r="T18" s="3">
        <f>VLOOKUP(ABS(R18-T17),Note!$E$1:$F$25,2,FALSE)</f>
        <v>0</v>
      </c>
      <c r="U18" s="3">
        <f>VLOOKUP(ABS(R18-U17),Note!$E$1:$F$25,2,FALSE)</f>
        <v>0</v>
      </c>
      <c r="V18">
        <f t="shared" ref="V18:V20" si="26">R18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1</v>
      </c>
      <c r="Z18">
        <f t="shared" ref="Z18:Z20" si="27">V18</f>
        <v>0</v>
      </c>
      <c r="AA18" s="3">
        <f>VLOOKUP(ABS(Z18-AA17),Note!$E$1:$F$25,2,FALSE)</f>
        <v>0</v>
      </c>
      <c r="AB18" s="3">
        <f>VLOOKUP(ABS(Z18-AB17),Note!$E$1:$F$25,2,FALSE)</f>
        <v>0</v>
      </c>
      <c r="AC18" s="3">
        <f>VLOOKUP(ABS(Z18-AC17),Note!$E$1:$F$25,2,FALSE)</f>
        <v>0</v>
      </c>
      <c r="AD18">
        <f t="shared" ref="AD18:AD20" si="28">Z18</f>
        <v>0</v>
      </c>
      <c r="AE18" s="3">
        <f>VLOOKUP(ABS(AD18-AE17),Note!$E$1:$F$25,2,FALSE)</f>
        <v>0</v>
      </c>
      <c r="AF18" s="3">
        <f>VLOOKUP(ABS(AD18-AF17),Note!$E$1:$F$25,2,FALSE)</f>
        <v>0</v>
      </c>
      <c r="AG18" s="3">
        <f>VLOOKUP(ABS(AD18-AG17),Note!$E$1:$F$25,2,FALSE)</f>
        <v>1</v>
      </c>
      <c r="AH18">
        <f t="shared" ref="AH18:AH20" si="29">AD18</f>
        <v>0</v>
      </c>
      <c r="AI18" s="3">
        <f>VLOOKUP(ABS(AH18-AI17),Note!$E$1:$F$25,2,FALSE)</f>
        <v>0</v>
      </c>
      <c r="AJ18" s="3">
        <f>VLOOKUP(ABS(AH18-AJ17),Note!$E$1:$F$25,2,FALSE)</f>
        <v>1</v>
      </c>
      <c r="AK18" s="3">
        <f>VLOOKUP(ABS(AH18-AK17),Note!$E$1:$F$25,2,FALSE)</f>
        <v>0</v>
      </c>
      <c r="AL18">
        <f t="shared" ref="AL18:AL20" si="30">AH18</f>
        <v>0</v>
      </c>
      <c r="AM18" s="3">
        <f>VLOOKUP(ABS(AL18-AM17),Note!$E$1:$F$25,2,FALSE)</f>
        <v>0</v>
      </c>
      <c r="AN18" s="3">
        <f>VLOOKUP(ABS(AL18-AN17),Note!$E$1:$F$25,2,FALSE)</f>
        <v>0</v>
      </c>
      <c r="AO18" s="3">
        <f>VLOOKUP(ABS(AL18-AO17),Note!$E$1:$F$25,2,FALSE)</f>
        <v>0</v>
      </c>
      <c r="AP18">
        <f t="shared" ref="AP18:AP20" si="31">AL18</f>
        <v>0</v>
      </c>
      <c r="AQ18" s="3">
        <f>VLOOKUP(ABS(AP18-AQ17),Note!$E$1:$F$25,2,FALSE)</f>
        <v>0</v>
      </c>
      <c r="AR18" s="3">
        <f>VLOOKUP(ABS(AP18-AR17),Note!$E$1:$F$25,2,FALSE)</f>
        <v>1</v>
      </c>
      <c r="AS18" s="3">
        <f>VLOOKUP(ABS(AP18-AS17),Note!$E$1:$F$25,2,FALSE)</f>
        <v>0</v>
      </c>
      <c r="AT18">
        <f t="shared" ref="AT18:AT20" si="32">AP18</f>
        <v>0</v>
      </c>
      <c r="AU18" s="3">
        <f>VLOOKUP(ABS(AT18-AU17),Note!$E$1:$F$25,2,FALSE)</f>
        <v>1</v>
      </c>
      <c r="AV18" s="3">
        <f>VLOOKUP(ABS(AT18-AV17),Note!$E$1:$F$25,2,FALSE)</f>
        <v>0</v>
      </c>
      <c r="AW18" s="3">
        <f>VLOOKUP(ABS(AT18-AW17),Note!$E$1:$F$25,2,FALSE)</f>
        <v>0</v>
      </c>
    </row>
    <row r="19" spans="1:49">
      <c r="A19" t="str">
        <f>VLOOKUP(まとめ3!$A$1,Chords!$A$2:$D$188,2,FALSE)</f>
        <v>E</v>
      </c>
      <c r="B19">
        <f>VLOOKUP(A19,Note!$A$1:$B$26,2,FALSE)</f>
        <v>4</v>
      </c>
      <c r="C19" s="3">
        <f>VLOOKUP(ABS(B19-C17),Note!$E$1:$F$25,2,FALSE)</f>
        <v>0</v>
      </c>
      <c r="D19" s="3">
        <f>VLOOKUP(ABS(B19-D17),Note!$E$1:$F$25,2,FALSE)</f>
        <v>1</v>
      </c>
      <c r="E19" s="3">
        <f>VLOOKUP(ABS(B19-E17),Note!$E$1:$F$25,2,FALSE)</f>
        <v>0</v>
      </c>
      <c r="F19">
        <f t="shared" si="22"/>
        <v>4</v>
      </c>
      <c r="G19" s="3">
        <f>VLOOKUP(ABS(F19-G17),Note!$E$1:$F$25,2,FALSE)</f>
        <v>0</v>
      </c>
      <c r="H19" s="3">
        <f>VLOOKUP(ABS(F19-H17),Note!$E$1:$F$25,2,FALSE)</f>
        <v>0</v>
      </c>
      <c r="I19" s="3">
        <f>VLOOKUP(ABS(F19-I17),Note!$E$1:$F$25,2,FALSE)</f>
        <v>0</v>
      </c>
      <c r="J19">
        <f t="shared" si="23"/>
        <v>4</v>
      </c>
      <c r="K19" s="3">
        <f>VLOOKUP(ABS(J19-K17),Note!$E$1:$F$25,2,FALSE)</f>
        <v>0</v>
      </c>
      <c r="L19" s="3">
        <f>VLOOKUP(ABS(J19-L17),Note!$E$1:$F$25,2,FALSE)</f>
        <v>1</v>
      </c>
      <c r="M19" s="3">
        <f>VLOOKUP(ABS(J19-M17),Note!$E$1:$F$25,2,FALSE)</f>
        <v>0</v>
      </c>
      <c r="N19">
        <f t="shared" si="24"/>
        <v>4</v>
      </c>
      <c r="O19" s="3">
        <f>VLOOKUP(ABS(N19-O17),Note!$E$1:$F$25,2,FALSE)</f>
        <v>1</v>
      </c>
      <c r="P19" s="3">
        <f>VLOOKUP(ABS(N19-P17),Note!$E$1:$F$25,2,FALSE)</f>
        <v>0</v>
      </c>
      <c r="Q19" s="3">
        <f>VLOOKUP(ABS(N19-Q17),Note!$E$1:$F$25,2,FALSE)</f>
        <v>0</v>
      </c>
      <c r="R19">
        <f t="shared" si="25"/>
        <v>4</v>
      </c>
      <c r="S19" s="3">
        <f>VLOOKUP(ABS(R19-S17),Note!$E$1:$F$25,2,FALSE)</f>
        <v>0</v>
      </c>
      <c r="T19" s="3">
        <f>VLOOKUP(ABS(R19-T17),Note!$E$1:$F$25,2,FALSE)</f>
        <v>0</v>
      </c>
      <c r="U19" s="3">
        <f>VLOOKUP(ABS(R19-U17),Note!$E$1:$F$25,2,FALSE)</f>
        <v>0</v>
      </c>
      <c r="V19">
        <f t="shared" si="26"/>
        <v>4</v>
      </c>
      <c r="W19" s="3">
        <f>VLOOKUP(ABS(V19-W17),Note!$E$1:$F$25,2,FALSE)</f>
        <v>1</v>
      </c>
      <c r="X19" s="3">
        <f>VLOOKUP(ABS(V19-X17),Note!$E$1:$F$25,2,FALSE)</f>
        <v>0</v>
      </c>
      <c r="Y19" s="3">
        <f>VLOOKUP(ABS(V19-Y17),Note!$E$1:$F$25,2,FALSE)</f>
        <v>0</v>
      </c>
      <c r="Z19">
        <f t="shared" si="27"/>
        <v>4</v>
      </c>
      <c r="AA19" s="3">
        <f>VLOOKUP(ABS(Z19-AA17),Note!$E$1:$F$25,2,FALSE)</f>
        <v>0</v>
      </c>
      <c r="AB19" s="3">
        <f>VLOOKUP(ABS(Z19-AB17),Note!$E$1:$F$25,2,FALSE)</f>
        <v>0</v>
      </c>
      <c r="AC19" s="3">
        <f>VLOOKUP(ABS(Z19-AC17),Note!$E$1:$F$25,2,FALSE)</f>
        <v>0</v>
      </c>
      <c r="AD19">
        <f t="shared" si="28"/>
        <v>4</v>
      </c>
      <c r="AE19" s="3">
        <f>VLOOKUP(ABS(AD19-AE17),Note!$E$1:$F$25,2,FALSE)</f>
        <v>0</v>
      </c>
      <c r="AF19" s="3">
        <f>VLOOKUP(ABS(AD19-AF17),Note!$E$1:$F$25,2,FALSE)</f>
        <v>0</v>
      </c>
      <c r="AG19" s="3">
        <f>VLOOKUP(ABS(AD19-AG17),Note!$E$1:$F$25,2,FALSE)</f>
        <v>0</v>
      </c>
      <c r="AH19">
        <f t="shared" si="29"/>
        <v>4</v>
      </c>
      <c r="AI19" s="3">
        <f>VLOOKUP(ABS(AH19-AI17),Note!$E$1:$F$25,2,FALSE)</f>
        <v>0</v>
      </c>
      <c r="AJ19" s="3">
        <f>VLOOKUP(ABS(AH19-AJ17),Note!$E$1:$F$25,2,FALSE)</f>
        <v>0</v>
      </c>
      <c r="AK19" s="3">
        <f>VLOOKUP(ABS(AH19-AK17),Note!$E$1:$F$25,2,FALSE)</f>
        <v>0</v>
      </c>
      <c r="AL19">
        <f t="shared" si="30"/>
        <v>4</v>
      </c>
      <c r="AM19" s="3">
        <f>VLOOKUP(ABS(AL19-AM17),Note!$E$1:$F$25,2,FALSE)</f>
        <v>0</v>
      </c>
      <c r="AN19" s="3">
        <f>VLOOKUP(ABS(AL19-AN17),Note!$E$1:$F$25,2,FALSE)</f>
        <v>0</v>
      </c>
      <c r="AO19" s="3">
        <f>VLOOKUP(ABS(AL19-AO17),Note!$E$1:$F$25,2,FALSE)</f>
        <v>1</v>
      </c>
      <c r="AP19">
        <f t="shared" si="31"/>
        <v>4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0</v>
      </c>
      <c r="AT19">
        <f t="shared" si="32"/>
        <v>4</v>
      </c>
      <c r="AU19" s="3">
        <f>VLOOKUP(ABS(AT19-AU17),Note!$E$1:$F$25,2,FALSE)</f>
        <v>0</v>
      </c>
      <c r="AV19" s="3">
        <f>VLOOKUP(ABS(AT19-AV17),Note!$E$1:$F$25,2,FALSE)</f>
        <v>0</v>
      </c>
      <c r="AW19" s="3">
        <f>VLOOKUP(ABS(AT19-AW17),Note!$E$1:$F$25,2,FALSE)</f>
        <v>1</v>
      </c>
    </row>
    <row r="20" spans="1:49">
      <c r="A20" t="str">
        <f>VLOOKUP(まとめ3!$A$1,Chords!$A$2:$D$188,3,FALSE)</f>
        <v>G</v>
      </c>
      <c r="B20">
        <f>VLOOKUP(A20,Note!$A$1:$B$26,2,FALSE)</f>
        <v>7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1</v>
      </c>
      <c r="F20">
        <f t="shared" si="22"/>
        <v>7</v>
      </c>
      <c r="G20" s="3">
        <f>VLOOKUP(ABS(F20-G17),Note!$E$1:$F$25,2,FALSE)</f>
        <v>0</v>
      </c>
      <c r="H20" s="3">
        <f>VLOOKUP(ABS(F20-H17),Note!$E$1:$F$25,2,FALSE)</f>
        <v>0</v>
      </c>
      <c r="I20" s="3">
        <f>VLOOKUP(ABS(F20-I17),Note!$E$1:$F$25,2,FALSE)</f>
        <v>0</v>
      </c>
      <c r="J20">
        <f t="shared" si="23"/>
        <v>7</v>
      </c>
      <c r="K20" s="3">
        <f>VLOOKUP(ABS(J20-K17),Note!$E$1:$F$25,2,FALSE)</f>
        <v>0</v>
      </c>
      <c r="L20" s="3">
        <f>VLOOKUP(ABS(J20-L17),Note!$E$1:$F$25,2,FALSE)</f>
        <v>0</v>
      </c>
      <c r="M20" s="3">
        <f>VLOOKUP(ABS(J20-M17),Note!$E$1:$F$25,2,FALSE)</f>
        <v>1</v>
      </c>
      <c r="N20">
        <f t="shared" si="24"/>
        <v>7</v>
      </c>
      <c r="O20" s="3">
        <f>VLOOKUP(ABS(N20-O17),Note!$E$1:$F$25,2,FALSE)</f>
        <v>0</v>
      </c>
      <c r="P20" s="3">
        <f>VLOOKUP(ABS(N20-P17),Note!$E$1:$F$25,2,FALSE)</f>
        <v>1</v>
      </c>
      <c r="Q20" s="3">
        <f>VLOOKUP(ABS(N20-Q17),Note!$E$1:$F$25,2,FALSE)</f>
        <v>0</v>
      </c>
      <c r="R20">
        <f t="shared" si="25"/>
        <v>7</v>
      </c>
      <c r="S20" s="3">
        <f>VLOOKUP(ABS(R20-S17),Note!$E$1:$F$25,2,FALSE)</f>
        <v>0</v>
      </c>
      <c r="T20" s="3">
        <f>VLOOKUP(ABS(R20-T17),Note!$E$1:$F$25,2,FALSE)</f>
        <v>0</v>
      </c>
      <c r="U20" s="3">
        <f>VLOOKUP(ABS(R20-U17),Note!$E$1:$F$25,2,FALSE)</f>
        <v>0</v>
      </c>
      <c r="V20">
        <f t="shared" si="26"/>
        <v>7</v>
      </c>
      <c r="W20" s="3">
        <f>VLOOKUP(ABS(V20-W17),Note!$E$1:$F$25,2,FALSE)</f>
        <v>0</v>
      </c>
      <c r="X20" s="3">
        <f>VLOOKUP(ABS(V20-X17),Note!$E$1:$F$25,2,FALSE)</f>
        <v>1</v>
      </c>
      <c r="Y20" s="3">
        <f>VLOOKUP(ABS(V20-Y17),Note!$E$1:$F$25,2,FALSE)</f>
        <v>0</v>
      </c>
      <c r="Z20">
        <f t="shared" si="27"/>
        <v>7</v>
      </c>
      <c r="AA20" s="3">
        <f>VLOOKUP(ABS(Z20-AA17),Note!$E$1:$F$25,2,FALSE)</f>
        <v>1</v>
      </c>
      <c r="AB20" s="3">
        <f>VLOOKUP(ABS(Z20-AB17),Note!$E$1:$F$25,2,FALSE)</f>
        <v>0</v>
      </c>
      <c r="AC20" s="3">
        <f>VLOOKUP(ABS(Z20-AC17),Note!$E$1:$F$25,2,FALSE)</f>
        <v>0</v>
      </c>
      <c r="AD20">
        <f t="shared" si="28"/>
        <v>7</v>
      </c>
      <c r="AE20" s="3">
        <f>VLOOKUP(ABS(AD20-AE17),Note!$E$1:$F$25,2,FALSE)</f>
        <v>0</v>
      </c>
      <c r="AF20" s="3">
        <f>VLOOKUP(ABS(AD20-AF17),Note!$E$1:$F$25,2,FALSE)</f>
        <v>0</v>
      </c>
      <c r="AG20" s="3">
        <f>VLOOKUP(ABS(AD20-AG17),Note!$E$1:$F$25,2,FALSE)</f>
        <v>0</v>
      </c>
      <c r="AH20">
        <f t="shared" si="29"/>
        <v>7</v>
      </c>
      <c r="AI20" s="3">
        <f>VLOOKUP(ABS(AH20-AI17),Note!$E$1:$F$25,2,FALSE)</f>
        <v>1</v>
      </c>
      <c r="AJ20" s="3">
        <f>VLOOKUP(ABS(AH20-AJ17),Note!$E$1:$F$25,2,FALSE)</f>
        <v>0</v>
      </c>
      <c r="AK20" s="3">
        <f>VLOOKUP(ABS(AH20-AK17),Note!$E$1:$F$25,2,FALSE)</f>
        <v>0</v>
      </c>
      <c r="AL20">
        <f t="shared" si="30"/>
        <v>7</v>
      </c>
      <c r="AM20" s="3">
        <f>VLOOKUP(ABS(AL20-AM17),Note!$E$1:$F$25,2,FALSE)</f>
        <v>0</v>
      </c>
      <c r="AN20" s="3">
        <f>VLOOKUP(ABS(AL20-AN17),Note!$E$1:$F$25,2,FALSE)</f>
        <v>0</v>
      </c>
      <c r="AO20" s="3">
        <f>VLOOKUP(ABS(AL20-AO17),Note!$E$1:$F$25,2,FALSE)</f>
        <v>0</v>
      </c>
      <c r="AP20">
        <f t="shared" si="31"/>
        <v>7</v>
      </c>
      <c r="AQ20" s="3">
        <f>VLOOKUP(ABS(AP20-AQ17),Note!$E$1:$F$25,2,FALSE)</f>
        <v>0</v>
      </c>
      <c r="AR20" s="3">
        <f>VLOOKUP(ABS(AP20-AR17),Note!$E$1:$F$25,2,FALSE)</f>
        <v>0</v>
      </c>
      <c r="AS20" s="3">
        <f>VLOOKUP(ABS(AP20-AS17),Note!$E$1:$F$25,2,FALSE)</f>
        <v>0</v>
      </c>
      <c r="AT20">
        <f t="shared" si="32"/>
        <v>7</v>
      </c>
      <c r="AU20" s="3">
        <f>VLOOKUP(ABS(AT20-AU17),Note!$E$1:$F$25,2,FALSE)</f>
        <v>0</v>
      </c>
      <c r="AV20" s="3">
        <f>VLOOKUP(ABS(AT20-AV17),Note!$E$1:$F$25,2,FALSE)</f>
        <v>0</v>
      </c>
      <c r="AW20" s="3">
        <f>VLOOKUP(ABS(AT20-AW17),Note!$E$1:$F$25,2,FALSE)</f>
        <v>0</v>
      </c>
    </row>
    <row r="21" spans="4:48">
      <c r="D21">
        <f>SUM(C18:C20,D18:D20,E18:E20)</f>
        <v>2</v>
      </c>
      <c r="H21">
        <f>SUM(G18:G20,H18:H20,I18:I20)</f>
        <v>1</v>
      </c>
      <c r="L21">
        <f>SUM(K18:K20,L18:L20,M18:M20)</f>
        <v>2</v>
      </c>
      <c r="P21">
        <f>SUM(O18:O20,P18:P20,Q18:Q20)</f>
        <v>2</v>
      </c>
      <c r="T21">
        <f>SUM(S18:S20,T18:T20,U18:U20)</f>
        <v>0</v>
      </c>
      <c r="X21">
        <f>SUM(W18:W20,X18:X20,Y18:Y20)</f>
        <v>3</v>
      </c>
      <c r="AB21">
        <f>SUM(AA18:AA20,AB18:AB20,AC18:AC20)</f>
        <v>1</v>
      </c>
      <c r="AF21">
        <f>SUM(AE18:AE20,AF18:AF20,AG18:AG20)</f>
        <v>1</v>
      </c>
      <c r="AJ21">
        <f>SUM(AI18:AI20,AJ18:AJ20,AK18:AK20)</f>
        <v>2</v>
      </c>
      <c r="AN21">
        <f>SUM(AM18:AM20,AN18:AN20,AO18:AO20)</f>
        <v>1</v>
      </c>
      <c r="AR21">
        <f>SUM(AQ18:AQ20,AR18:AR20,AS18:AS20)</f>
        <v>1</v>
      </c>
      <c r="AV21">
        <f>SUM(AU18:AU20,AV18:AV20,AW18:AW20)</f>
        <v>2</v>
      </c>
    </row>
    <row r="22" spans="1:49">
      <c r="A22" s="1" t="str">
        <f>D28&amp;H28&amp;L28&amp;P28&amp;T28&amp;X28&amp;AB28&amp;AF28&amp;AJ28&amp;AN28&amp;AR28&amp;AV28</f>
        <v>1212／／／／／／／／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369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3:49">
      <c r="C23" t="s">
        <v>0</v>
      </c>
      <c r="D23" t="s">
        <v>5</v>
      </c>
      <c r="E23" t="s">
        <v>49</v>
      </c>
      <c r="G23" t="s">
        <v>38</v>
      </c>
      <c r="H23" t="s">
        <v>6</v>
      </c>
      <c r="I23" t="s">
        <v>10</v>
      </c>
      <c r="K23" t="s">
        <v>3</v>
      </c>
      <c r="L23" t="s">
        <v>45</v>
      </c>
      <c r="M23" t="s">
        <v>11</v>
      </c>
      <c r="O23" t="s">
        <v>42</v>
      </c>
      <c r="P23" t="s">
        <v>8</v>
      </c>
      <c r="Q23" t="s">
        <v>12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</row>
    <row r="24" spans="3:49">
      <c r="C24">
        <f>VLOOKUP(C23,Note!$A$1:$B$26,2,FALSE)</f>
        <v>0</v>
      </c>
      <c r="D24">
        <f>VLOOKUP(D23,Note!$A$1:$B$26,2,FALSE)</f>
        <v>4</v>
      </c>
      <c r="E24">
        <f>VLOOKUP(E23,Note!$A$1:$B$26,2,FALSE)</f>
        <v>8</v>
      </c>
      <c r="G24">
        <f>VLOOKUP(G23,Note!$A$1:$B$26,2,FALSE)</f>
        <v>1</v>
      </c>
      <c r="H24">
        <f>VLOOKUP(H23,Note!$A$1:$B$26,2,FALSE)</f>
        <v>5</v>
      </c>
      <c r="I24">
        <f>VLOOKUP(I23,Note!$A$1:$B$26,2,FALSE)</f>
        <v>9</v>
      </c>
      <c r="K24">
        <f>VLOOKUP(K23,Note!$A$1:$B$26,2,FALSE)</f>
        <v>2</v>
      </c>
      <c r="L24">
        <f>VLOOKUP(L23,Note!$A$1:$B$26,2,FALSE)</f>
        <v>6</v>
      </c>
      <c r="M24">
        <f>VLOOKUP(M23,Note!$A$1:$B$26,2,FALSE)</f>
        <v>10</v>
      </c>
      <c r="O24">
        <f>VLOOKUP(O23,Note!$A$1:$B$26,2,FALSE)</f>
        <v>3</v>
      </c>
      <c r="P24">
        <f>VLOOKUP(P23,Note!$A$1:$B$26,2,FALSE)</f>
        <v>7</v>
      </c>
      <c r="Q24">
        <f>VLOOKUP(Q23,Note!$A$1:$B$26,2,FALSE)</f>
        <v>11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</row>
    <row r="25" spans="1:49">
      <c r="A25" t="str">
        <f>まとめ3!A1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>
        <f t="shared" ref="F25:F27" si="33">B25</f>
        <v>0</v>
      </c>
      <c r="G25" s="3">
        <f>VLOOKUP(ABS(F25-G24),Note!$E$1:$F$25,2,FALSE)</f>
        <v>1</v>
      </c>
      <c r="H25" s="3">
        <f>VLOOKUP(ABS(F25-H24),Note!$E$1:$F$25,2,FALSE)</f>
        <v>0</v>
      </c>
      <c r="I25" s="3">
        <f>VLOOKUP(ABS(F25-I24),Note!$E$1:$F$25,2,FALSE)</f>
        <v>0</v>
      </c>
      <c r="J25">
        <f t="shared" ref="J25:J27" si="34">B25</f>
        <v>0</v>
      </c>
      <c r="K25" s="3">
        <f>VLOOKUP(ABS(J25-K24),Note!$E$1:$F$25,2,FALSE)</f>
        <v>0</v>
      </c>
      <c r="L25" s="3">
        <f>VLOOKUP(ABS(J25-L24),Note!$E$1:$F$25,2,FALSE)</f>
        <v>0</v>
      </c>
      <c r="M25" s="3">
        <f>VLOOKUP(ABS(J25-M24),Note!$E$1:$F$25,2,FALSE)</f>
        <v>0</v>
      </c>
      <c r="N25">
        <f t="shared" ref="N25:N27" si="35">J25</f>
        <v>0</v>
      </c>
      <c r="O25" s="3">
        <f>VLOOKUP(ABS(N25-O24),Note!$E$1:$F$25,2,FALSE)</f>
        <v>0</v>
      </c>
      <c r="P25" s="3">
        <f>VLOOKUP(ABS(N25-P24),Note!$E$1:$F$25,2,FALSE)</f>
        <v>0</v>
      </c>
      <c r="Q25" s="3">
        <f>VLOOKUP(ABS(N25-Q24),Note!$E$1:$F$25,2,FALSE)</f>
        <v>1</v>
      </c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</row>
    <row r="26" spans="1:49">
      <c r="A26" t="str">
        <f>VLOOKUP(まとめ3!$A$1,Chords!$A$2:$D$188,2,FALSE)</f>
        <v>E</v>
      </c>
      <c r="B26">
        <f>VLOOKUP(A26,Note!$A$1:$B$26,2,FALSE)</f>
        <v>4</v>
      </c>
      <c r="C26" s="3">
        <f>VLOOKUP(ABS(B26-C24),Note!$E$1:$F$25,2,FALSE)</f>
        <v>0</v>
      </c>
      <c r="D26" s="3">
        <f>VLOOKUP(ABS(B26-D24),Note!$E$1:$F$25,2,FALSE)</f>
        <v>0</v>
      </c>
      <c r="E26" s="3">
        <f>VLOOKUP(ABS(B26-E24),Note!$E$1:$F$25,2,FALSE)</f>
        <v>0</v>
      </c>
      <c r="F26">
        <f t="shared" si="33"/>
        <v>4</v>
      </c>
      <c r="G26" s="3">
        <f>VLOOKUP(ABS(F26-G24),Note!$E$1:$F$25,2,FALSE)</f>
        <v>0</v>
      </c>
      <c r="H26" s="3">
        <f>VLOOKUP(ABS(F26-H24),Note!$E$1:$F$25,2,FALSE)</f>
        <v>1</v>
      </c>
      <c r="I26" s="3">
        <f>VLOOKUP(ABS(F26-I24),Note!$E$1:$F$25,2,FALSE)</f>
        <v>0</v>
      </c>
      <c r="J26">
        <f t="shared" si="34"/>
        <v>4</v>
      </c>
      <c r="K26" s="3">
        <f>VLOOKUP(ABS(J26-K24),Note!$E$1:$F$25,2,FALSE)</f>
        <v>0</v>
      </c>
      <c r="L26" s="3">
        <f>VLOOKUP(ABS(J26-L24),Note!$E$1:$F$25,2,FALSE)</f>
        <v>0</v>
      </c>
      <c r="M26" s="3">
        <f>VLOOKUP(ABS(J26-M24),Note!$E$1:$F$25,2,FALSE)</f>
        <v>0</v>
      </c>
      <c r="N26">
        <f t="shared" si="35"/>
        <v>4</v>
      </c>
      <c r="O26" s="3">
        <f>VLOOKUP(ABS(N26-O24),Note!$E$1:$F$25,2,FALSE)</f>
        <v>1</v>
      </c>
      <c r="P26" s="3">
        <f>VLOOKUP(ABS(N26-P24),Note!$E$1:$F$25,2,FALSE)</f>
        <v>0</v>
      </c>
      <c r="Q26" s="3">
        <f>VLOOKUP(ABS(N26-Q24),Note!$E$1:$F$25,2,FALSE)</f>
        <v>0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1:49">
      <c r="A27" t="str">
        <f>VLOOKUP(まとめ3!$A$1,Chords!$A$2:$D$188,3,FALSE)</f>
        <v>G</v>
      </c>
      <c r="B27">
        <f>VLOOKUP(A27,Note!$A$1:$B$26,2,FALSE)</f>
        <v>7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1</v>
      </c>
      <c r="F27">
        <f t="shared" si="33"/>
        <v>7</v>
      </c>
      <c r="G27" s="3">
        <f>VLOOKUP(ABS(F27-G24),Note!$E$1:$F$25,2,FALSE)</f>
        <v>0</v>
      </c>
      <c r="H27" s="3">
        <f>VLOOKUP(ABS(F27-H24),Note!$E$1:$F$25,2,FALSE)</f>
        <v>0</v>
      </c>
      <c r="I27" s="3">
        <f>VLOOKUP(ABS(F27-I24),Note!$E$1:$F$25,2,FALSE)</f>
        <v>0</v>
      </c>
      <c r="J27">
        <f t="shared" si="34"/>
        <v>7</v>
      </c>
      <c r="K27" s="3">
        <f>VLOOKUP(ABS(J27-K24),Note!$E$1:$F$25,2,FALSE)</f>
        <v>0</v>
      </c>
      <c r="L27" s="3">
        <f>VLOOKUP(ABS(J27-L24),Note!$E$1:$F$25,2,FALSE)</f>
        <v>1</v>
      </c>
      <c r="M27" s="3">
        <f>VLOOKUP(ABS(J27-M24),Note!$E$1:$F$25,2,FALSE)</f>
        <v>0</v>
      </c>
      <c r="N27">
        <f t="shared" si="35"/>
        <v>7</v>
      </c>
      <c r="O27" s="3">
        <f>VLOOKUP(ABS(N27-O24),Note!$E$1:$F$25,2,FALSE)</f>
        <v>0</v>
      </c>
      <c r="P27" s="3">
        <f>VLOOKUP(ABS(N27-P24),Note!$E$1:$F$25,2,FALSE)</f>
        <v>0</v>
      </c>
      <c r="Q27" s="3">
        <f>VLOOKUP(ABS(N27-Q24),Note!$E$1:$F$25,2,FALSE)</f>
        <v>0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</row>
    <row r="28" spans="4:49">
      <c r="D28">
        <f>SUM(C25:C27,D25:D27,E25:E27)</f>
        <v>1</v>
      </c>
      <c r="H28">
        <f>SUM(G25:G27,H25:H27,I25:I27)</f>
        <v>2</v>
      </c>
      <c r="L28">
        <f>SUM(K25:K27,L25:L27,M25:M27)</f>
        <v>1</v>
      </c>
      <c r="P28">
        <f>SUM(O25:O27,P25:P27,Q25:Q27)</f>
        <v>2</v>
      </c>
      <c r="S28" s="4"/>
      <c r="T28" t="s">
        <v>370</v>
      </c>
      <c r="X28" t="s">
        <v>370</v>
      </c>
      <c r="AB28" t="s">
        <v>370</v>
      </c>
      <c r="AF28" t="s">
        <v>370</v>
      </c>
      <c r="AJ28" t="s">
        <v>370</v>
      </c>
      <c r="AN28" t="s">
        <v>370</v>
      </c>
      <c r="AR28" t="s">
        <v>370</v>
      </c>
      <c r="AV28" t="s">
        <v>370</v>
      </c>
      <c r="AW28" s="4"/>
    </row>
  </sheetData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28"/>
  <sheetViews>
    <sheetView zoomScale="85" zoomScaleNormal="85" workbookViewId="0">
      <selection activeCell="A4" sqref="A4:A6"/>
    </sheetView>
  </sheetViews>
  <sheetFormatPr defaultColWidth="9" defaultRowHeight="19.5"/>
  <cols>
    <col min="1" max="10" width="3.22222222222222" customWidth="1"/>
    <col min="11" max="11" width="4.11111111111111" customWidth="1"/>
    <col min="12" max="12" width="4" customWidth="1"/>
    <col min="13" max="51" width="3.22222222222222" customWidth="1"/>
  </cols>
  <sheetData>
    <row r="1" spans="1:49">
      <c r="A1" s="1" t="str">
        <f>D7&amp;H7&amp;L7&amp;P7&amp;T7&amp;X7&amp;AB7&amp;AF7&amp;AJ7&amp;AN7&amp;AR7&amp;AV7</f>
        <v>122030221212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371</v>
      </c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3:49">
      <c r="C2" t="s">
        <v>0</v>
      </c>
      <c r="D2" t="s">
        <v>5</v>
      </c>
      <c r="E2" t="s">
        <v>8</v>
      </c>
      <c r="G2" t="s">
        <v>38</v>
      </c>
      <c r="H2" t="s">
        <v>48</v>
      </c>
      <c r="I2" t="s">
        <v>49</v>
      </c>
      <c r="K2" t="s">
        <v>3</v>
      </c>
      <c r="L2" t="s">
        <v>45</v>
      </c>
      <c r="M2" t="s">
        <v>10</v>
      </c>
      <c r="O2" t="s">
        <v>42</v>
      </c>
      <c r="P2" t="s">
        <v>8</v>
      </c>
      <c r="Q2" t="s">
        <v>11</v>
      </c>
      <c r="S2" t="s">
        <v>5</v>
      </c>
      <c r="T2" t="s">
        <v>49</v>
      </c>
      <c r="U2" t="s">
        <v>12</v>
      </c>
      <c r="W2" t="s">
        <v>6</v>
      </c>
      <c r="X2" t="s">
        <v>10</v>
      </c>
      <c r="Y2" t="s">
        <v>0</v>
      </c>
      <c r="AA2" t="s">
        <v>45</v>
      </c>
      <c r="AB2" t="s">
        <v>52</v>
      </c>
      <c r="AC2" t="s">
        <v>38</v>
      </c>
      <c r="AE2" t="s">
        <v>8</v>
      </c>
      <c r="AF2" t="s">
        <v>12</v>
      </c>
      <c r="AG2" t="s">
        <v>3</v>
      </c>
      <c r="AI2" t="s">
        <v>50</v>
      </c>
      <c r="AJ2" t="s">
        <v>0</v>
      </c>
      <c r="AK2" t="s">
        <v>42</v>
      </c>
      <c r="AM2" t="s">
        <v>10</v>
      </c>
      <c r="AN2" t="s">
        <v>38</v>
      </c>
      <c r="AO2" t="s">
        <v>5</v>
      </c>
      <c r="AQ2" t="s">
        <v>11</v>
      </c>
      <c r="AR2" t="s">
        <v>3</v>
      </c>
      <c r="AS2" t="s">
        <v>6</v>
      </c>
      <c r="AU2" t="s">
        <v>12</v>
      </c>
      <c r="AV2" t="s">
        <v>41</v>
      </c>
      <c r="AW2" t="s">
        <v>45</v>
      </c>
    </row>
    <row r="3" spans="3:49">
      <c r="C3">
        <f>VLOOKUP(C2,Note!$A$1:$B$26,2,FALSE)</f>
        <v>0</v>
      </c>
      <c r="D3">
        <f>VLOOKUP(D2,Note!$A$1:$B$26,2,FALSE)</f>
        <v>4</v>
      </c>
      <c r="E3">
        <f>VLOOKUP(E2,Note!$A$1:$B$26,2,FALSE)</f>
        <v>7</v>
      </c>
      <c r="G3">
        <f>VLOOKUP(G2,Note!$A$1:$B$26,2,FALSE)</f>
        <v>1</v>
      </c>
      <c r="H3">
        <f>VLOOKUP(H2,Note!$A$1:$B$26,2,FALSE)</f>
        <v>5</v>
      </c>
      <c r="I3">
        <f>VLOOKUP(I2,Note!$A$1:$B$26,2,FALSE)</f>
        <v>8</v>
      </c>
      <c r="K3">
        <f>VLOOKUP(K2,Note!$A$1:$B$26,2,FALSE)</f>
        <v>2</v>
      </c>
      <c r="L3">
        <f>VLOOKUP(L2,Note!$A$1:$B$26,2,FALSE)</f>
        <v>6</v>
      </c>
      <c r="M3">
        <f>VLOOKUP(M2,Note!$A$1:$B$26,2,FALSE)</f>
        <v>9</v>
      </c>
      <c r="O3">
        <f>VLOOKUP(O2,Note!$A$1:$B$26,2,FALSE)</f>
        <v>3</v>
      </c>
      <c r="P3">
        <f>VLOOKUP(P2,Note!$A$1:$B$26,2,FALSE)</f>
        <v>7</v>
      </c>
      <c r="Q3">
        <f>VLOOKUP(Q2,Note!$A$1:$B$26,2,FALSE)</f>
        <v>10</v>
      </c>
      <c r="S3">
        <f>VLOOKUP(S2,Note!$A$1:$B$26,2,FALSE)</f>
        <v>4</v>
      </c>
      <c r="T3">
        <f>VLOOKUP(T2,Note!$A$1:$B$26,2,FALSE)</f>
        <v>8</v>
      </c>
      <c r="U3">
        <f>VLOOKUP(U2,Note!$A$1:$B$26,2,FALSE)</f>
        <v>11</v>
      </c>
      <c r="W3">
        <f>VLOOKUP(W2,Note!$A$1:$B$26,2,FALSE)</f>
        <v>5</v>
      </c>
      <c r="X3">
        <f>VLOOKUP(X2,Note!$A$1:$B$26,2,FALSE)</f>
        <v>9</v>
      </c>
      <c r="Y3">
        <f>VLOOKUP(Y2,Note!$A$1:$B$26,2,FALSE)</f>
        <v>0</v>
      </c>
      <c r="AA3">
        <f>VLOOKUP(AA2,Note!$A$1:$B$26,2,FALSE)</f>
        <v>6</v>
      </c>
      <c r="AB3">
        <f>VLOOKUP(AB2,Note!$A$1:$B$26,2,FALSE)</f>
        <v>10</v>
      </c>
      <c r="AC3">
        <f>VLOOKUP(AC2,Note!$A$1:$B$26,2,FALSE)</f>
        <v>1</v>
      </c>
      <c r="AE3">
        <f>VLOOKUP(AE2,Note!$A$1:$B$26,2,FALSE)</f>
        <v>7</v>
      </c>
      <c r="AF3">
        <f>VLOOKUP(AF2,Note!$A$1:$B$26,2,FALSE)</f>
        <v>11</v>
      </c>
      <c r="AG3">
        <f>VLOOKUP(AG2,Note!$A$1:$B$26,2,FALSE)</f>
        <v>2</v>
      </c>
      <c r="AI3">
        <f>VLOOKUP(AI2,Note!$A$1:$B$26,2,FALSE)</f>
        <v>8</v>
      </c>
      <c r="AJ3">
        <f>VLOOKUP(AJ2,Note!$A$1:$B$26,2,FALSE)</f>
        <v>0</v>
      </c>
      <c r="AK3">
        <f>VLOOKUP(AK2,Note!$A$1:$B$26,2,FALSE)</f>
        <v>3</v>
      </c>
      <c r="AM3">
        <f>VLOOKUP(AM2,Note!$A$1:$B$26,2,FALSE)</f>
        <v>9</v>
      </c>
      <c r="AN3">
        <f>VLOOKUP(AN2,Note!$A$1:$B$26,2,FALSE)</f>
        <v>1</v>
      </c>
      <c r="AO3">
        <f>VLOOKUP(AO2,Note!$A$1:$B$26,2,FALSE)</f>
        <v>4</v>
      </c>
      <c r="AQ3">
        <f>VLOOKUP(AQ2,Note!$A$1:$B$26,2,FALSE)</f>
        <v>10</v>
      </c>
      <c r="AR3">
        <f>VLOOKUP(AR2,Note!$A$1:$B$26,2,FALSE)</f>
        <v>2</v>
      </c>
      <c r="AS3">
        <f>VLOOKUP(AS2,Note!$A$1:$B$26,2,FALSE)</f>
        <v>5</v>
      </c>
      <c r="AU3">
        <f>VLOOKUP(AU2,Note!$A$1:$B$26,2,FALSE)</f>
        <v>11</v>
      </c>
      <c r="AV3">
        <f>VLOOKUP(AV2,Note!$A$1:$B$26,2,FALSE)</f>
        <v>3</v>
      </c>
      <c r="AW3">
        <f>VLOOKUP(AW2,Note!$A$1:$B$26,2,FALSE)</f>
        <v>6</v>
      </c>
    </row>
    <row r="4" spans="1:49">
      <c r="A4" t="str">
        <f>まとめ3!$A$1</f>
        <v>C</v>
      </c>
      <c r="B4">
        <f>VLOOKUP(A4,Note!$A$1:$B$26,2,FALSE)</f>
        <v>0</v>
      </c>
      <c r="C4" s="3">
        <f>VLOOKUP(ABS(B4-C3),Note!$E$1:$F$25,2,FALSE)</f>
        <v>0</v>
      </c>
      <c r="D4" s="3">
        <f>VLOOKUP(ABS(B4-D3),Note!$E$1:$F$25,2,FALSE)</f>
        <v>0</v>
      </c>
      <c r="E4" s="3">
        <f>VLOOKUP(ABS(B4-E3),Note!$E$1:$F$25,2,FALSE)</f>
        <v>0</v>
      </c>
      <c r="F4">
        <f t="shared" ref="F4:F6" si="0">B4</f>
        <v>0</v>
      </c>
      <c r="G4" s="3">
        <f>VLOOKUP(ABS(F4-G3),Note!$E$1:$F$25,2,FALSE)</f>
        <v>1</v>
      </c>
      <c r="H4" s="3">
        <f>VLOOKUP(ABS(F4-H3),Note!$E$1:$F$25,2,FALSE)</f>
        <v>0</v>
      </c>
      <c r="I4" s="3">
        <f>VLOOKUP(ABS(F4-I3),Note!$E$1:$F$25,2,FALSE)</f>
        <v>0</v>
      </c>
      <c r="J4">
        <f t="shared" ref="J4:J6" si="1">F4</f>
        <v>0</v>
      </c>
      <c r="K4" s="3">
        <f>VLOOKUP(ABS(J4-K3),Note!$E$1:$F$25,2,FALSE)</f>
        <v>0</v>
      </c>
      <c r="L4" s="3">
        <f>VLOOKUP(ABS(J4-L3),Note!$E$1:$F$25,2,FALSE)</f>
        <v>0</v>
      </c>
      <c r="M4" s="3">
        <f>VLOOKUP(ABS(J4-M3),Note!$E$1:$F$25,2,FALSE)</f>
        <v>0</v>
      </c>
      <c r="N4">
        <f t="shared" ref="N4:N6" si="2">J4</f>
        <v>0</v>
      </c>
      <c r="O4" s="3">
        <f>VLOOKUP(ABS(N4-O3),Note!$E$1:$F$25,2,FALSE)</f>
        <v>0</v>
      </c>
      <c r="P4" s="3">
        <f>VLOOKUP(ABS(N4-P3),Note!$E$1:$F$25,2,FALSE)</f>
        <v>0</v>
      </c>
      <c r="Q4" s="3">
        <f>VLOOKUP(ABS(N4-Q3),Note!$E$1:$F$25,2,FALSE)</f>
        <v>0</v>
      </c>
      <c r="R4">
        <f t="shared" ref="R4:R6" si="3">N4</f>
        <v>0</v>
      </c>
      <c r="S4" s="3">
        <f>VLOOKUP(ABS(R4-S3),Note!$E$1:$F$25,2,FALSE)</f>
        <v>0</v>
      </c>
      <c r="T4" s="3">
        <f>VLOOKUP(ABS(R4-T3),Note!$E$1:$F$25,2,FALSE)</f>
        <v>0</v>
      </c>
      <c r="U4" s="3">
        <f>VLOOKUP(ABS(R4-U3),Note!$E$1:$F$25,2,FALSE)</f>
        <v>1</v>
      </c>
      <c r="V4">
        <f t="shared" ref="V4:V6" si="4">R4</f>
        <v>0</v>
      </c>
      <c r="W4" s="3">
        <f>VLOOKUP(ABS(V4-W3),Note!$E$1:$F$25,2,FALSE)</f>
        <v>0</v>
      </c>
      <c r="X4" s="3">
        <f>VLOOKUP(ABS(V4-X3),Note!$E$1:$F$25,2,FALSE)</f>
        <v>0</v>
      </c>
      <c r="Y4" s="3">
        <f>VLOOKUP(ABS(V4-Y3),Note!$E$1:$F$25,2,FALSE)</f>
        <v>0</v>
      </c>
      <c r="Z4">
        <f t="shared" ref="Z4:Z6" si="5">V4</f>
        <v>0</v>
      </c>
      <c r="AA4" s="3">
        <f>VLOOKUP(ABS(Z4-AA3),Note!$E$1:$F$25,2,FALSE)</f>
        <v>0</v>
      </c>
      <c r="AB4" s="3">
        <f>VLOOKUP(ABS(Z4-AB3),Note!$E$1:$F$25,2,FALSE)</f>
        <v>0</v>
      </c>
      <c r="AC4" s="3">
        <f>VLOOKUP(ABS(Z4-AC3),Note!$E$1:$F$25,2,FALSE)</f>
        <v>1</v>
      </c>
      <c r="AD4">
        <f t="shared" ref="AD4:AD6" si="6">Z4</f>
        <v>0</v>
      </c>
      <c r="AE4" s="3">
        <f>VLOOKUP(ABS(AD4-AE3),Note!$E$1:$F$25,2,FALSE)</f>
        <v>0</v>
      </c>
      <c r="AF4" s="3">
        <f>VLOOKUP(ABS(AD4-AF3),Note!$E$1:$F$25,2,FALSE)</f>
        <v>1</v>
      </c>
      <c r="AG4" s="3">
        <f>VLOOKUP(ABS(AD4-AG3),Note!$E$1:$F$25,2,FALSE)</f>
        <v>0</v>
      </c>
      <c r="AH4">
        <f t="shared" ref="AH4:AH6" si="7">AD4</f>
        <v>0</v>
      </c>
      <c r="AI4" s="3">
        <f>VLOOKUP(ABS(AH4-AI3),Note!$E$1:$F$25,2,FALSE)</f>
        <v>0</v>
      </c>
      <c r="AJ4" s="3">
        <f>VLOOKUP(ABS(AH4-AJ3),Note!$E$1:$F$25,2,FALSE)</f>
        <v>0</v>
      </c>
      <c r="AK4" s="3">
        <f>VLOOKUP(ABS(AH4-AK3),Note!$E$1:$F$25,2,FALSE)</f>
        <v>0</v>
      </c>
      <c r="AL4">
        <f t="shared" ref="AL4:AL6" si="8">AH4</f>
        <v>0</v>
      </c>
      <c r="AM4" s="3">
        <f>VLOOKUP(ABS(AL4-AM3),Note!$E$1:$F$25,2,FALSE)</f>
        <v>0</v>
      </c>
      <c r="AN4" s="3">
        <f>VLOOKUP(ABS(AL4-AN3),Note!$E$1:$F$25,2,FALSE)</f>
        <v>1</v>
      </c>
      <c r="AO4" s="3">
        <f>VLOOKUP(ABS(AL4-AO3),Note!$E$1:$F$25,2,FALSE)</f>
        <v>0</v>
      </c>
      <c r="AP4">
        <f t="shared" ref="AP4:AP6" si="9">AL4</f>
        <v>0</v>
      </c>
      <c r="AQ4" s="3">
        <f>VLOOKUP(ABS(AP4-AQ3),Note!$E$1:$F$25,2,FALSE)</f>
        <v>0</v>
      </c>
      <c r="AR4" s="3">
        <f>VLOOKUP(ABS(AP4-AR3),Note!$E$1:$F$25,2,FALSE)</f>
        <v>0</v>
      </c>
      <c r="AS4" s="3">
        <f>VLOOKUP(ABS(AP4-AS3),Note!$E$1:$F$25,2,FALSE)</f>
        <v>0</v>
      </c>
      <c r="AT4">
        <f t="shared" ref="AT4:AT6" si="10">AP4</f>
        <v>0</v>
      </c>
      <c r="AU4" s="3">
        <f>VLOOKUP(ABS(AT4-AU3),Note!$E$1:$F$25,2,FALSE)</f>
        <v>1</v>
      </c>
      <c r="AV4" s="3">
        <f>VLOOKUP(ABS(AT4-AV3),Note!$E$1:$F$25,2,FALSE)</f>
        <v>0</v>
      </c>
      <c r="AW4" s="3">
        <f>VLOOKUP(ABS(AT4-AW3),Note!$E$1:$F$25,2,FALSE)</f>
        <v>0</v>
      </c>
    </row>
    <row r="5" spans="1:49">
      <c r="A5" t="str">
        <f>VLOOKUP(まとめ3!$A$1&amp;"m",Chords!$A$2:$D$188,2,FALSE)</f>
        <v>E♭</v>
      </c>
      <c r="B5">
        <f>VLOOKUP(A5,Note!$A$1:$B$26,2,FALSE)</f>
        <v>3</v>
      </c>
      <c r="C5" s="3">
        <f>VLOOKUP(ABS(B5-C3),Note!$E$1:$F$25,2,FALSE)</f>
        <v>0</v>
      </c>
      <c r="D5" s="3">
        <f>VLOOKUP(ABS(B5-D3),Note!$E$1:$F$25,2,FALSE)</f>
        <v>1</v>
      </c>
      <c r="E5" s="3">
        <f>VLOOKUP(ABS(B5-E3),Note!$E$1:$F$25,2,FALSE)</f>
        <v>0</v>
      </c>
      <c r="F5">
        <f t="shared" si="0"/>
        <v>3</v>
      </c>
      <c r="G5" s="3">
        <f>VLOOKUP(ABS(F5-G3),Note!$E$1:$F$25,2,FALSE)</f>
        <v>0</v>
      </c>
      <c r="H5" s="3">
        <f>VLOOKUP(ABS(F5-H3),Note!$E$1:$F$25,2,FALSE)</f>
        <v>0</v>
      </c>
      <c r="I5" s="3">
        <f>VLOOKUP(ABS(F5-I3),Note!$E$1:$F$25,2,FALSE)</f>
        <v>0</v>
      </c>
      <c r="J5">
        <f t="shared" si="1"/>
        <v>3</v>
      </c>
      <c r="K5" s="3">
        <f>VLOOKUP(ABS(J5-K3),Note!$E$1:$F$25,2,FALSE)</f>
        <v>1</v>
      </c>
      <c r="L5" s="3">
        <f>VLOOKUP(ABS(J5-L3),Note!$E$1:$F$25,2,FALSE)</f>
        <v>0</v>
      </c>
      <c r="M5" s="3">
        <f>VLOOKUP(ABS(J5-M3),Note!$E$1:$F$25,2,FALSE)</f>
        <v>0</v>
      </c>
      <c r="N5">
        <f t="shared" si="2"/>
        <v>3</v>
      </c>
      <c r="O5" s="3">
        <f>VLOOKUP(ABS(N5-O3),Note!$E$1:$F$25,2,FALSE)</f>
        <v>0</v>
      </c>
      <c r="P5" s="3">
        <f>VLOOKUP(ABS(N5-P3),Note!$E$1:$F$25,2,FALSE)</f>
        <v>0</v>
      </c>
      <c r="Q5" s="3">
        <f>VLOOKUP(ABS(N5-Q3),Note!$E$1:$F$25,2,FALSE)</f>
        <v>0</v>
      </c>
      <c r="R5">
        <f t="shared" si="3"/>
        <v>3</v>
      </c>
      <c r="S5" s="3">
        <f>VLOOKUP(ABS(R5-S3),Note!$E$1:$F$25,2,FALSE)</f>
        <v>1</v>
      </c>
      <c r="T5" s="3">
        <f>VLOOKUP(ABS(R5-T3),Note!$E$1:$F$25,2,FALSE)</f>
        <v>0</v>
      </c>
      <c r="U5" s="3">
        <f>VLOOKUP(ABS(R5-U3),Note!$E$1:$F$25,2,FALSE)</f>
        <v>0</v>
      </c>
      <c r="V5">
        <f t="shared" si="4"/>
        <v>3</v>
      </c>
      <c r="W5" s="3">
        <f>VLOOKUP(ABS(V5-W3),Note!$E$1:$F$25,2,FALSE)</f>
        <v>0</v>
      </c>
      <c r="X5" s="3">
        <f>VLOOKUP(ABS(V5-X3),Note!$E$1:$F$25,2,FALSE)</f>
        <v>0</v>
      </c>
      <c r="Y5" s="3">
        <f>VLOOKUP(ABS(V5-Y3),Note!$E$1:$F$25,2,FALSE)</f>
        <v>0</v>
      </c>
      <c r="Z5">
        <f t="shared" si="5"/>
        <v>3</v>
      </c>
      <c r="AA5" s="3">
        <f>VLOOKUP(ABS(Z5-AA3),Note!$E$1:$F$25,2,FALSE)</f>
        <v>0</v>
      </c>
      <c r="AB5" s="3">
        <f>VLOOKUP(ABS(Z5-AB3),Note!$E$1:$F$25,2,FALSE)</f>
        <v>0</v>
      </c>
      <c r="AC5" s="3">
        <f>VLOOKUP(ABS(Z5-AC3),Note!$E$1:$F$25,2,FALSE)</f>
        <v>0</v>
      </c>
      <c r="AD5">
        <f t="shared" si="6"/>
        <v>3</v>
      </c>
      <c r="AE5" s="3">
        <f>VLOOKUP(ABS(AD5-AE3),Note!$E$1:$F$25,2,FALSE)</f>
        <v>0</v>
      </c>
      <c r="AF5" s="3">
        <f>VLOOKUP(ABS(AD5-AF3),Note!$E$1:$F$25,2,FALSE)</f>
        <v>0</v>
      </c>
      <c r="AG5" s="3">
        <f>VLOOKUP(ABS(AD5-AG3),Note!$E$1:$F$25,2,FALSE)</f>
        <v>1</v>
      </c>
      <c r="AH5">
        <f t="shared" si="7"/>
        <v>3</v>
      </c>
      <c r="AI5" s="3">
        <f>VLOOKUP(ABS(AH5-AI3),Note!$E$1:$F$25,2,FALSE)</f>
        <v>0</v>
      </c>
      <c r="AJ5" s="3">
        <f>VLOOKUP(ABS(AH5-AJ3),Note!$E$1:$F$25,2,FALSE)</f>
        <v>0</v>
      </c>
      <c r="AK5" s="3">
        <f>VLOOKUP(ABS(AH5-AK3),Note!$E$1:$F$25,2,FALSE)</f>
        <v>0</v>
      </c>
      <c r="AL5">
        <f t="shared" si="8"/>
        <v>3</v>
      </c>
      <c r="AM5" s="3">
        <f>VLOOKUP(ABS(AL5-AM3),Note!$E$1:$F$25,2,FALSE)</f>
        <v>0</v>
      </c>
      <c r="AN5" s="3">
        <f>VLOOKUP(ABS(AL5-AN3),Note!$E$1:$F$25,2,FALSE)</f>
        <v>0</v>
      </c>
      <c r="AO5" s="3">
        <f>VLOOKUP(ABS(AL5-AO3),Note!$E$1:$F$25,2,FALSE)</f>
        <v>1</v>
      </c>
      <c r="AP5">
        <f t="shared" si="9"/>
        <v>3</v>
      </c>
      <c r="AQ5" s="3">
        <f>VLOOKUP(ABS(AP5-AQ3),Note!$E$1:$F$25,2,FALSE)</f>
        <v>0</v>
      </c>
      <c r="AR5" s="3">
        <f>VLOOKUP(ABS(AP5-AR3),Note!$E$1:$F$25,2,FALSE)</f>
        <v>1</v>
      </c>
      <c r="AS5" s="3">
        <f>VLOOKUP(ABS(AP5-AS3),Note!$E$1:$F$25,2,FALSE)</f>
        <v>0</v>
      </c>
      <c r="AT5">
        <f t="shared" si="10"/>
        <v>3</v>
      </c>
      <c r="AU5" s="3">
        <f>VLOOKUP(ABS(AT5-AU3),Note!$E$1:$F$25,2,FALSE)</f>
        <v>0</v>
      </c>
      <c r="AV5" s="3">
        <f>VLOOKUP(ABS(AT5-AV3),Note!$E$1:$F$25,2,FALSE)</f>
        <v>0</v>
      </c>
      <c r="AW5" s="3">
        <f>VLOOKUP(ABS(AT5-AW3),Note!$E$1:$F$25,2,FALSE)</f>
        <v>0</v>
      </c>
    </row>
    <row r="6" spans="1:49">
      <c r="A6" t="str">
        <f>VLOOKUP(まとめ3!$A$1&amp;"m",Chords!$A$2:$D$188,3,FALSE)</f>
        <v>G</v>
      </c>
      <c r="B6">
        <f>VLOOKUP(A6,Note!$A$1:$B$26,2,FALSE)</f>
        <v>7</v>
      </c>
      <c r="C6" s="3">
        <f>VLOOKUP(ABS(B6-C3),Note!$E$1:$F$25,2,FALSE)</f>
        <v>0</v>
      </c>
      <c r="D6" s="3">
        <f>VLOOKUP(ABS(B6-D3),Note!$E$1:$F$25,2,FALSE)</f>
        <v>0</v>
      </c>
      <c r="E6" s="3">
        <f>VLOOKUP(ABS(B6-E3),Note!$E$1:$F$25,2,FALSE)</f>
        <v>0</v>
      </c>
      <c r="F6">
        <f t="shared" si="0"/>
        <v>7</v>
      </c>
      <c r="G6" s="3">
        <f>VLOOKUP(ABS(F6-G3),Note!$E$1:$F$25,2,FALSE)</f>
        <v>0</v>
      </c>
      <c r="H6" s="3">
        <f>VLOOKUP(ABS(F6-H3),Note!$E$1:$F$25,2,FALSE)</f>
        <v>0</v>
      </c>
      <c r="I6" s="3">
        <f>VLOOKUP(ABS(F6-I3),Note!$E$1:$F$25,2,FALSE)</f>
        <v>1</v>
      </c>
      <c r="J6">
        <f t="shared" si="1"/>
        <v>7</v>
      </c>
      <c r="K6" s="3">
        <f>VLOOKUP(ABS(J6-K3),Note!$E$1:$F$25,2,FALSE)</f>
        <v>0</v>
      </c>
      <c r="L6" s="3">
        <f>VLOOKUP(ABS(J6-L3),Note!$E$1:$F$25,2,FALSE)</f>
        <v>1</v>
      </c>
      <c r="M6" s="3">
        <f>VLOOKUP(ABS(J6-M3),Note!$E$1:$F$25,2,FALSE)</f>
        <v>0</v>
      </c>
      <c r="N6">
        <f t="shared" si="2"/>
        <v>7</v>
      </c>
      <c r="O6" s="3">
        <f>VLOOKUP(ABS(N6-O3),Note!$E$1:$F$25,2,FALSE)</f>
        <v>0</v>
      </c>
      <c r="P6" s="3">
        <f>VLOOKUP(ABS(N6-P3),Note!$E$1:$F$25,2,FALSE)</f>
        <v>0</v>
      </c>
      <c r="Q6" s="3">
        <f>VLOOKUP(ABS(N6-Q3),Note!$E$1:$F$25,2,FALSE)</f>
        <v>0</v>
      </c>
      <c r="R6">
        <f t="shared" si="3"/>
        <v>7</v>
      </c>
      <c r="S6" s="3">
        <f>VLOOKUP(ABS(R6-S3),Note!$E$1:$F$25,2,FALSE)</f>
        <v>0</v>
      </c>
      <c r="T6" s="3">
        <f>VLOOKUP(ABS(R6-T3),Note!$E$1:$F$25,2,FALSE)</f>
        <v>1</v>
      </c>
      <c r="U6" s="3">
        <f>VLOOKUP(ABS(R6-U3),Note!$E$1:$F$25,2,FALSE)</f>
        <v>0</v>
      </c>
      <c r="V6">
        <f t="shared" si="4"/>
        <v>7</v>
      </c>
      <c r="W6" s="3">
        <f>VLOOKUP(ABS(V6-W3),Note!$E$1:$F$25,2,FALSE)</f>
        <v>0</v>
      </c>
      <c r="X6" s="3">
        <f>VLOOKUP(ABS(V6-X3),Note!$E$1:$F$25,2,FALSE)</f>
        <v>0</v>
      </c>
      <c r="Y6" s="3">
        <f>VLOOKUP(ABS(V6-Y3),Note!$E$1:$F$25,2,FALSE)</f>
        <v>0</v>
      </c>
      <c r="Z6">
        <f t="shared" si="5"/>
        <v>7</v>
      </c>
      <c r="AA6" s="3">
        <f>VLOOKUP(ABS(Z6-AA3),Note!$E$1:$F$25,2,FALSE)</f>
        <v>1</v>
      </c>
      <c r="AB6" s="3">
        <f>VLOOKUP(ABS(Z6-AB3),Note!$E$1:$F$25,2,FALSE)</f>
        <v>0</v>
      </c>
      <c r="AC6" s="3">
        <f>VLOOKUP(ABS(Z6-AC3),Note!$E$1:$F$25,2,FALSE)</f>
        <v>0</v>
      </c>
      <c r="AD6">
        <f t="shared" si="6"/>
        <v>7</v>
      </c>
      <c r="AE6" s="3">
        <f>VLOOKUP(ABS(AD6-AE3),Note!$E$1:$F$25,2,FALSE)</f>
        <v>0</v>
      </c>
      <c r="AF6" s="3">
        <f>VLOOKUP(ABS(AD6-AF3),Note!$E$1:$F$25,2,FALSE)</f>
        <v>0</v>
      </c>
      <c r="AG6" s="3">
        <f>VLOOKUP(ABS(AD6-AG3),Note!$E$1:$F$25,2,FALSE)</f>
        <v>0</v>
      </c>
      <c r="AH6">
        <f t="shared" si="7"/>
        <v>7</v>
      </c>
      <c r="AI6" s="3">
        <f>VLOOKUP(ABS(AH6-AI3),Note!$E$1:$F$25,2,FALSE)</f>
        <v>1</v>
      </c>
      <c r="AJ6" s="3">
        <f>VLOOKUP(ABS(AH6-AJ3),Note!$E$1:$F$25,2,FALSE)</f>
        <v>0</v>
      </c>
      <c r="AK6" s="3">
        <f>VLOOKUP(ABS(AH6-AK3),Note!$E$1:$F$25,2,FALSE)</f>
        <v>0</v>
      </c>
      <c r="AL6">
        <f t="shared" si="8"/>
        <v>7</v>
      </c>
      <c r="AM6" s="3">
        <f>VLOOKUP(ABS(AL6-AM3),Note!$E$1:$F$25,2,FALSE)</f>
        <v>0</v>
      </c>
      <c r="AN6" s="3">
        <f>VLOOKUP(ABS(AL6-AN3),Note!$E$1:$F$25,2,FALSE)</f>
        <v>0</v>
      </c>
      <c r="AO6" s="3">
        <f>VLOOKUP(ABS(AL6-AO3),Note!$E$1:$F$25,2,FALSE)</f>
        <v>0</v>
      </c>
      <c r="AP6">
        <f t="shared" si="9"/>
        <v>7</v>
      </c>
      <c r="AQ6" s="3">
        <f>VLOOKUP(ABS(AP6-AQ3),Note!$E$1:$F$25,2,FALSE)</f>
        <v>0</v>
      </c>
      <c r="AR6" s="3">
        <f>VLOOKUP(ABS(AP6-AR3),Note!$E$1:$F$25,2,FALSE)</f>
        <v>0</v>
      </c>
      <c r="AS6" s="3">
        <f>VLOOKUP(ABS(AP6-AS3),Note!$E$1:$F$25,2,FALSE)</f>
        <v>0</v>
      </c>
      <c r="AT6">
        <f t="shared" si="10"/>
        <v>7</v>
      </c>
      <c r="AU6" s="3">
        <f>VLOOKUP(ABS(AT6-AU3),Note!$E$1:$F$25,2,FALSE)</f>
        <v>0</v>
      </c>
      <c r="AV6" s="3">
        <f>VLOOKUP(ABS(AT6-AV3),Note!$E$1:$F$25,2,FALSE)</f>
        <v>0</v>
      </c>
      <c r="AW6" s="3">
        <f>VLOOKUP(ABS(AT6-AW3),Note!$E$1:$F$25,2,FALSE)</f>
        <v>1</v>
      </c>
    </row>
    <row r="7" spans="4:48">
      <c r="D7">
        <f>SUM(C4:C6,D4:D6,E4:E6)</f>
        <v>1</v>
      </c>
      <c r="H7">
        <f>SUM(G4:G6,H4:H6,I4:I6)</f>
        <v>2</v>
      </c>
      <c r="L7">
        <f>SUM(K4:K6,L4:L6,M4:M6)</f>
        <v>2</v>
      </c>
      <c r="P7">
        <f>SUM(O4:O6,P4:P6,Q4:Q6)</f>
        <v>0</v>
      </c>
      <c r="T7">
        <f>SUM(S4:S6,T4:T6,U4:U6)</f>
        <v>3</v>
      </c>
      <c r="X7">
        <f>SUM(W4:W6,X4:X6,Y4:Y6)</f>
        <v>0</v>
      </c>
      <c r="AB7">
        <f>SUM(AA4:AA6,AB4:AB6,AC4:AC6)</f>
        <v>2</v>
      </c>
      <c r="AF7">
        <f>SUM(AE4:AE6,AF4:AF6,AG4:AG6)</f>
        <v>2</v>
      </c>
      <c r="AJ7">
        <f>SUM(AI4:AI6,AJ4:AJ6,AK4:AK6)</f>
        <v>1</v>
      </c>
      <c r="AN7">
        <f>SUM(AM4:AM6,AN4:AN6,AO4:AO6)</f>
        <v>2</v>
      </c>
      <c r="AR7">
        <f>SUM(AQ4:AQ6,AR4:AR6,AS4:AS6)</f>
        <v>1</v>
      </c>
      <c r="AV7">
        <f>SUM(AU4:AU6,AV4:AV6,AW4:AW6)</f>
        <v>2</v>
      </c>
    </row>
    <row r="8" spans="1:49">
      <c r="A8" s="1" t="str">
        <f>D14&amp;H14&amp;L14&amp;P14&amp;T14&amp;X14&amp;AB14&amp;AF14&amp;AJ14&amp;AN14&amp;AR14&amp;AV14</f>
        <v>031121212113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372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3:49">
      <c r="C9" t="s">
        <v>0</v>
      </c>
      <c r="D9" t="s">
        <v>42</v>
      </c>
      <c r="E9" t="s">
        <v>8</v>
      </c>
      <c r="G9" t="s">
        <v>38</v>
      </c>
      <c r="H9" t="s">
        <v>5</v>
      </c>
      <c r="I9" t="s">
        <v>49</v>
      </c>
      <c r="K9" t="s">
        <v>3</v>
      </c>
      <c r="L9" t="s">
        <v>6</v>
      </c>
      <c r="M9" t="s">
        <v>10</v>
      </c>
      <c r="O9" t="s">
        <v>42</v>
      </c>
      <c r="P9" t="s">
        <v>47</v>
      </c>
      <c r="Q9" t="s">
        <v>11</v>
      </c>
      <c r="S9" t="s">
        <v>5</v>
      </c>
      <c r="T9" t="s">
        <v>8</v>
      </c>
      <c r="U9" t="s">
        <v>12</v>
      </c>
      <c r="W9" t="s">
        <v>6</v>
      </c>
      <c r="X9" t="s">
        <v>50</v>
      </c>
      <c r="Y9" t="s">
        <v>0</v>
      </c>
      <c r="AA9" t="s">
        <v>45</v>
      </c>
      <c r="AB9" t="s">
        <v>10</v>
      </c>
      <c r="AC9" t="s">
        <v>38</v>
      </c>
      <c r="AE9" t="s">
        <v>8</v>
      </c>
      <c r="AF9" t="s">
        <v>11</v>
      </c>
      <c r="AG9" t="s">
        <v>3</v>
      </c>
      <c r="AI9" t="s">
        <v>50</v>
      </c>
      <c r="AJ9" t="s">
        <v>56</v>
      </c>
      <c r="AK9" t="s">
        <v>42</v>
      </c>
      <c r="AM9" t="s">
        <v>10</v>
      </c>
      <c r="AN9" t="s">
        <v>0</v>
      </c>
      <c r="AO9" t="s">
        <v>5</v>
      </c>
      <c r="AQ9" t="s">
        <v>11</v>
      </c>
      <c r="AR9" t="s">
        <v>39</v>
      </c>
      <c r="AS9" t="s">
        <v>6</v>
      </c>
      <c r="AU9" t="s">
        <v>12</v>
      </c>
      <c r="AV9" t="s">
        <v>3</v>
      </c>
      <c r="AW9" t="s">
        <v>45</v>
      </c>
    </row>
    <row r="10" spans="3:49">
      <c r="C10">
        <f>VLOOKUP(C9,Note!$A$1:$B$26,2,FALSE)</f>
        <v>0</v>
      </c>
      <c r="D10">
        <f>VLOOKUP(D9,Note!$A$1:$B$26,2,FALSE)</f>
        <v>3</v>
      </c>
      <c r="E10">
        <f>VLOOKUP(E9,Note!$A$1:$B$26,2,FALSE)</f>
        <v>7</v>
      </c>
      <c r="G10">
        <f>VLOOKUP(G9,Note!$A$1:$B$26,2,FALSE)</f>
        <v>1</v>
      </c>
      <c r="H10">
        <f>VLOOKUP(H9,Note!$A$1:$B$26,2,FALSE)</f>
        <v>4</v>
      </c>
      <c r="I10">
        <f>VLOOKUP(I9,Note!$A$1:$B$26,2,FALSE)</f>
        <v>8</v>
      </c>
      <c r="K10">
        <f>VLOOKUP(K9,Note!$A$1:$B$26,2,FALSE)</f>
        <v>2</v>
      </c>
      <c r="L10">
        <f>VLOOKUP(L9,Note!$A$1:$B$26,2,FALSE)</f>
        <v>5</v>
      </c>
      <c r="M10">
        <f>VLOOKUP(M9,Note!$A$1:$B$26,2,FALSE)</f>
        <v>9</v>
      </c>
      <c r="O10">
        <f>VLOOKUP(O9,Note!$A$1:$B$26,2,FALSE)</f>
        <v>3</v>
      </c>
      <c r="P10">
        <f>VLOOKUP(P9,Note!$A$1:$B$26,2,FALSE)</f>
        <v>6</v>
      </c>
      <c r="Q10">
        <f>VLOOKUP(Q9,Note!$A$1:$B$26,2,FALSE)</f>
        <v>10</v>
      </c>
      <c r="S10">
        <f>VLOOKUP(S9,Note!$A$1:$B$26,2,FALSE)</f>
        <v>4</v>
      </c>
      <c r="T10">
        <f>VLOOKUP(T9,Note!$A$1:$B$26,2,FALSE)</f>
        <v>7</v>
      </c>
      <c r="U10">
        <f>VLOOKUP(U9,Note!$A$1:$B$26,2,FALSE)</f>
        <v>11</v>
      </c>
      <c r="W10">
        <f>VLOOKUP(W9,Note!$A$1:$B$26,2,FALSE)</f>
        <v>5</v>
      </c>
      <c r="X10">
        <f>VLOOKUP(X9,Note!$A$1:$B$26,2,FALSE)</f>
        <v>8</v>
      </c>
      <c r="Y10">
        <f>VLOOKUP(Y9,Note!$A$1:$B$26,2,FALSE)</f>
        <v>0</v>
      </c>
      <c r="AA10">
        <f>VLOOKUP(AA9,Note!$A$1:$B$26,2,FALSE)</f>
        <v>6</v>
      </c>
      <c r="AB10">
        <f>VLOOKUP(AB9,Note!$A$1:$B$26,2,FALSE)</f>
        <v>9</v>
      </c>
      <c r="AC10">
        <f>VLOOKUP(AC9,Note!$A$1:$B$26,2,FALSE)</f>
        <v>1</v>
      </c>
      <c r="AE10">
        <f>VLOOKUP(AE9,Note!$A$1:$B$26,2,FALSE)</f>
        <v>7</v>
      </c>
      <c r="AF10">
        <f>VLOOKUP(AF9,Note!$A$1:$B$26,2,FALSE)</f>
        <v>10</v>
      </c>
      <c r="AG10">
        <f>VLOOKUP(AG9,Note!$A$1:$B$26,2,FALSE)</f>
        <v>2</v>
      </c>
      <c r="AI10">
        <f>VLOOKUP(AI9,Note!$A$1:$B$26,2,FALSE)</f>
        <v>8</v>
      </c>
      <c r="AJ10">
        <f>VLOOKUP(AJ9,Note!$A$1:$B$26,2,FALSE)</f>
        <v>11</v>
      </c>
      <c r="AK10">
        <f>VLOOKUP(AK9,Note!$A$1:$B$26,2,FALSE)</f>
        <v>3</v>
      </c>
      <c r="AM10">
        <f>VLOOKUP(AM9,Note!$A$1:$B$26,2,FALSE)</f>
        <v>9</v>
      </c>
      <c r="AN10">
        <f>VLOOKUP(AN9,Note!$A$1:$B$26,2,FALSE)</f>
        <v>0</v>
      </c>
      <c r="AO10">
        <f>VLOOKUP(AO9,Note!$A$1:$B$26,2,FALSE)</f>
        <v>4</v>
      </c>
      <c r="AQ10">
        <f>VLOOKUP(AQ9,Note!$A$1:$B$26,2,FALSE)</f>
        <v>10</v>
      </c>
      <c r="AR10">
        <f>VLOOKUP(AR9,Note!$A$1:$B$26,2,FALSE)</f>
        <v>1</v>
      </c>
      <c r="AS10">
        <f>VLOOKUP(AS9,Note!$A$1:$B$26,2,FALSE)</f>
        <v>5</v>
      </c>
      <c r="AU10">
        <f>VLOOKUP(AU9,Note!$A$1:$B$26,2,FALSE)</f>
        <v>11</v>
      </c>
      <c r="AV10">
        <f>VLOOKUP(AV9,Note!$A$1:$B$26,2,FALSE)</f>
        <v>2</v>
      </c>
      <c r="AW10">
        <f>VLOOKUP(AW9,Note!$A$1:$B$26,2,FALSE)</f>
        <v>6</v>
      </c>
    </row>
    <row r="11" spans="1:49">
      <c r="A11" t="str">
        <f>まとめ3!$A$1</f>
        <v>C</v>
      </c>
      <c r="B11">
        <f>VLOOKUP(A11,Note!$A$1:$B$26,2,FALSE)</f>
        <v>0</v>
      </c>
      <c r="C11" s="3">
        <f>VLOOKUP(ABS(B11-C10),Note!$E$1:$F$25,2,FALSE)</f>
        <v>0</v>
      </c>
      <c r="D11" s="3">
        <f>VLOOKUP(ABS(B11-D10),Note!$E$1:$F$25,2,FALSE)</f>
        <v>0</v>
      </c>
      <c r="E11" s="3">
        <f>VLOOKUP(ABS(B11-E10),Note!$E$1:$F$25,2,FALSE)</f>
        <v>0</v>
      </c>
      <c r="F11">
        <f t="shared" ref="F11:F13" si="11">B11</f>
        <v>0</v>
      </c>
      <c r="G11" s="3">
        <f>VLOOKUP(ABS(F11-G10),Note!$E$1:$F$25,2,FALSE)</f>
        <v>1</v>
      </c>
      <c r="H11" s="3">
        <f>VLOOKUP(ABS(F11-H10),Note!$E$1:$F$25,2,FALSE)</f>
        <v>0</v>
      </c>
      <c r="I11" s="3">
        <f>VLOOKUP(ABS(F11-I10),Note!$E$1:$F$25,2,FALSE)</f>
        <v>0</v>
      </c>
      <c r="J11">
        <f t="shared" ref="J11:J13" si="12">F11</f>
        <v>0</v>
      </c>
      <c r="K11" s="3">
        <f>VLOOKUP(ABS(J11-K10),Note!$E$1:$F$25,2,FALSE)</f>
        <v>0</v>
      </c>
      <c r="L11" s="3">
        <f>VLOOKUP(ABS(J11-L10),Note!$E$1:$F$25,2,FALSE)</f>
        <v>0</v>
      </c>
      <c r="M11" s="3">
        <f>VLOOKUP(ABS(J11-M10),Note!$E$1:$F$25,2,FALSE)</f>
        <v>0</v>
      </c>
      <c r="N11">
        <f t="shared" ref="N11:N13" si="13">J11</f>
        <v>0</v>
      </c>
      <c r="O11" s="3">
        <f>VLOOKUP(ABS(N11-O10),Note!$E$1:$F$25,2,FALSE)</f>
        <v>0</v>
      </c>
      <c r="P11" s="3">
        <f>VLOOKUP(ABS(N11-P10),Note!$E$1:$F$25,2,FALSE)</f>
        <v>0</v>
      </c>
      <c r="Q11" s="3">
        <f>VLOOKUP(ABS(N11-Q10),Note!$E$1:$F$25,2,FALSE)</f>
        <v>0</v>
      </c>
      <c r="R11">
        <f t="shared" ref="R11:R13" si="14">N11</f>
        <v>0</v>
      </c>
      <c r="S11" s="3">
        <f>VLOOKUP(ABS(R11-S10),Note!$E$1:$F$25,2,FALSE)</f>
        <v>0</v>
      </c>
      <c r="T11" s="3">
        <f>VLOOKUP(ABS(R11-T10),Note!$E$1:$F$25,2,FALSE)</f>
        <v>0</v>
      </c>
      <c r="U11" s="3">
        <f>VLOOKUP(ABS(R11-U10),Note!$E$1:$F$25,2,FALSE)</f>
        <v>1</v>
      </c>
      <c r="V11">
        <f t="shared" ref="V11:V13" si="15">R11</f>
        <v>0</v>
      </c>
      <c r="W11" s="3">
        <f>VLOOKUP(ABS(V11-W10),Note!$E$1:$F$25,2,FALSE)</f>
        <v>0</v>
      </c>
      <c r="X11" s="3">
        <f>VLOOKUP(ABS(V11-X10),Note!$E$1:$F$25,2,FALSE)</f>
        <v>0</v>
      </c>
      <c r="Y11" s="3">
        <f>VLOOKUP(ABS(V11-Y10),Note!$E$1:$F$25,2,FALSE)</f>
        <v>0</v>
      </c>
      <c r="Z11">
        <f t="shared" ref="Z11:Z13" si="16">V11</f>
        <v>0</v>
      </c>
      <c r="AA11" s="3">
        <f>VLOOKUP(ABS(Z11-AA10),Note!$E$1:$F$25,2,FALSE)</f>
        <v>0</v>
      </c>
      <c r="AB11" s="3">
        <f>VLOOKUP(ABS(Z11-AB10),Note!$E$1:$F$25,2,FALSE)</f>
        <v>0</v>
      </c>
      <c r="AC11" s="3">
        <f>VLOOKUP(ABS(Z11-AC10),Note!$E$1:$F$25,2,FALSE)</f>
        <v>1</v>
      </c>
      <c r="AD11">
        <f t="shared" ref="AD11:AD13" si="17">Z11</f>
        <v>0</v>
      </c>
      <c r="AE11" s="3">
        <f>VLOOKUP(ABS(AD11-AE10),Note!$E$1:$F$25,2,FALSE)</f>
        <v>0</v>
      </c>
      <c r="AF11" s="3">
        <f>VLOOKUP(ABS(AD11-AF10),Note!$E$1:$F$25,2,FALSE)</f>
        <v>0</v>
      </c>
      <c r="AG11" s="3">
        <f>VLOOKUP(ABS(AD11-AG10),Note!$E$1:$F$25,2,FALSE)</f>
        <v>0</v>
      </c>
      <c r="AH11">
        <f t="shared" ref="AH11:AH13" si="18">AD11</f>
        <v>0</v>
      </c>
      <c r="AI11" s="3">
        <f>VLOOKUP(ABS(AH11-AI10),Note!$E$1:$F$25,2,FALSE)</f>
        <v>0</v>
      </c>
      <c r="AJ11" s="3">
        <f>VLOOKUP(ABS(AH11-AJ10),Note!$E$1:$F$25,2,FALSE)</f>
        <v>1</v>
      </c>
      <c r="AK11" s="3">
        <f>VLOOKUP(ABS(AH11-AK10),Note!$E$1:$F$25,2,FALSE)</f>
        <v>0</v>
      </c>
      <c r="AL11">
        <f t="shared" ref="AL11:AL13" si="19">AH11</f>
        <v>0</v>
      </c>
      <c r="AM11" s="3">
        <f>VLOOKUP(ABS(AL11-AM10),Note!$E$1:$F$25,2,FALSE)</f>
        <v>0</v>
      </c>
      <c r="AN11" s="3">
        <f>VLOOKUP(ABS(AL11-AN10),Note!$E$1:$F$25,2,FALSE)</f>
        <v>0</v>
      </c>
      <c r="AO11" s="3">
        <f>VLOOKUP(ABS(AL11-AO10),Note!$E$1:$F$25,2,FALSE)</f>
        <v>0</v>
      </c>
      <c r="AP11">
        <f t="shared" ref="AP11:AP13" si="20">AL11</f>
        <v>0</v>
      </c>
      <c r="AQ11" s="3">
        <f>VLOOKUP(ABS(AP11-AQ10),Note!$E$1:$F$25,2,FALSE)</f>
        <v>0</v>
      </c>
      <c r="AR11" s="3">
        <f>VLOOKUP(ABS(AP11-AR10),Note!$E$1:$F$25,2,FALSE)</f>
        <v>1</v>
      </c>
      <c r="AS11" s="3">
        <f>VLOOKUP(ABS(AP11-AS10),Note!$E$1:$F$25,2,FALSE)</f>
        <v>0</v>
      </c>
      <c r="AT11">
        <f t="shared" ref="AT11:AT13" si="21">AP11</f>
        <v>0</v>
      </c>
      <c r="AU11" s="3">
        <f>VLOOKUP(ABS(AT11-AU10),Note!$E$1:$F$25,2,FALSE)</f>
        <v>1</v>
      </c>
      <c r="AV11" s="3">
        <f>VLOOKUP(ABS(AT11-AV10),Note!$E$1:$F$25,2,FALSE)</f>
        <v>0</v>
      </c>
      <c r="AW11" s="3">
        <f>VLOOKUP(ABS(AT11-AW10),Note!$E$1:$F$25,2,FALSE)</f>
        <v>0</v>
      </c>
    </row>
    <row r="12" spans="1:49">
      <c r="A12" t="str">
        <f>VLOOKUP(まとめ3!$A$1&amp;"m",Chords!$A$2:$D$188,2,FALSE)</f>
        <v>E♭</v>
      </c>
      <c r="B12">
        <f>VLOOKUP(A12,Note!$A$1:$B$26,2,FALSE)</f>
        <v>3</v>
      </c>
      <c r="C12" s="3">
        <f>VLOOKUP(ABS(B12-C10),Note!$E$1:$F$25,2,FALSE)</f>
        <v>0</v>
      </c>
      <c r="D12" s="3">
        <f>VLOOKUP(ABS(B12-D10),Note!$E$1:$F$25,2,FALSE)</f>
        <v>0</v>
      </c>
      <c r="E12" s="3">
        <f>VLOOKUP(ABS(B12-E10),Note!$E$1:$F$25,2,FALSE)</f>
        <v>0</v>
      </c>
      <c r="F12">
        <f t="shared" si="11"/>
        <v>3</v>
      </c>
      <c r="G12" s="3">
        <f>VLOOKUP(ABS(F12-G10),Note!$E$1:$F$25,2,FALSE)</f>
        <v>0</v>
      </c>
      <c r="H12" s="3">
        <f>VLOOKUP(ABS(F12-H10),Note!$E$1:$F$25,2,FALSE)</f>
        <v>1</v>
      </c>
      <c r="I12" s="3">
        <f>VLOOKUP(ABS(F12-I10),Note!$E$1:$F$25,2,FALSE)</f>
        <v>0</v>
      </c>
      <c r="J12">
        <f t="shared" si="12"/>
        <v>3</v>
      </c>
      <c r="K12" s="3">
        <f>VLOOKUP(ABS(J12-K10),Note!$E$1:$F$25,2,FALSE)</f>
        <v>1</v>
      </c>
      <c r="L12" s="3">
        <f>VLOOKUP(ABS(J12-L10),Note!$E$1:$F$25,2,FALSE)</f>
        <v>0</v>
      </c>
      <c r="M12" s="3">
        <f>VLOOKUP(ABS(J12-M10),Note!$E$1:$F$25,2,FALSE)</f>
        <v>0</v>
      </c>
      <c r="N12">
        <f t="shared" si="13"/>
        <v>3</v>
      </c>
      <c r="O12" s="3">
        <f>VLOOKUP(ABS(N12-O10),Note!$E$1:$F$25,2,FALSE)</f>
        <v>0</v>
      </c>
      <c r="P12" s="3">
        <f>VLOOKUP(ABS(N12-P10),Note!$E$1:$F$25,2,FALSE)</f>
        <v>0</v>
      </c>
      <c r="Q12" s="3">
        <f>VLOOKUP(ABS(N12-Q10),Note!$E$1:$F$25,2,FALSE)</f>
        <v>0</v>
      </c>
      <c r="R12">
        <f t="shared" si="14"/>
        <v>3</v>
      </c>
      <c r="S12" s="3">
        <f>VLOOKUP(ABS(R12-S10),Note!$E$1:$F$25,2,FALSE)</f>
        <v>1</v>
      </c>
      <c r="T12" s="3">
        <f>VLOOKUP(ABS(R12-T10),Note!$E$1:$F$25,2,FALSE)</f>
        <v>0</v>
      </c>
      <c r="U12" s="3">
        <f>VLOOKUP(ABS(R12-U10),Note!$E$1:$F$25,2,FALSE)</f>
        <v>0</v>
      </c>
      <c r="V12">
        <f t="shared" si="15"/>
        <v>3</v>
      </c>
      <c r="W12" s="3">
        <f>VLOOKUP(ABS(V12-W10),Note!$E$1:$F$25,2,FALSE)</f>
        <v>0</v>
      </c>
      <c r="X12" s="3">
        <f>VLOOKUP(ABS(V12-X10),Note!$E$1:$F$25,2,FALSE)</f>
        <v>0</v>
      </c>
      <c r="Y12" s="3">
        <f>VLOOKUP(ABS(V12-Y10),Note!$E$1:$F$25,2,FALSE)</f>
        <v>0</v>
      </c>
      <c r="Z12">
        <f t="shared" si="16"/>
        <v>3</v>
      </c>
      <c r="AA12" s="3">
        <f>VLOOKUP(ABS(Z12-AA10),Note!$E$1:$F$25,2,FALSE)</f>
        <v>0</v>
      </c>
      <c r="AB12" s="3">
        <f>VLOOKUP(ABS(Z12-AB10),Note!$E$1:$F$25,2,FALSE)</f>
        <v>0</v>
      </c>
      <c r="AC12" s="3">
        <f>VLOOKUP(ABS(Z12-AC10),Note!$E$1:$F$25,2,FALSE)</f>
        <v>0</v>
      </c>
      <c r="AD12">
        <f t="shared" si="17"/>
        <v>3</v>
      </c>
      <c r="AE12" s="3">
        <f>VLOOKUP(ABS(AD12-AE10),Note!$E$1:$F$25,2,FALSE)</f>
        <v>0</v>
      </c>
      <c r="AF12" s="3">
        <f>VLOOKUP(ABS(AD12-AF10),Note!$E$1:$F$25,2,FALSE)</f>
        <v>0</v>
      </c>
      <c r="AG12" s="3">
        <f>VLOOKUP(ABS(AD12-AG10),Note!$E$1:$F$25,2,FALSE)</f>
        <v>1</v>
      </c>
      <c r="AH12">
        <f t="shared" si="18"/>
        <v>3</v>
      </c>
      <c r="AI12" s="3">
        <f>VLOOKUP(ABS(AH12-AI10),Note!$E$1:$F$25,2,FALSE)</f>
        <v>0</v>
      </c>
      <c r="AJ12" s="3">
        <f>VLOOKUP(ABS(AH12-AJ10),Note!$E$1:$F$25,2,FALSE)</f>
        <v>0</v>
      </c>
      <c r="AK12" s="3">
        <f>VLOOKUP(ABS(AH12-AK10),Note!$E$1:$F$25,2,FALSE)</f>
        <v>0</v>
      </c>
      <c r="AL12">
        <f t="shared" si="19"/>
        <v>3</v>
      </c>
      <c r="AM12" s="3">
        <f>VLOOKUP(ABS(AL12-AM10),Note!$E$1:$F$25,2,FALSE)</f>
        <v>0</v>
      </c>
      <c r="AN12" s="3">
        <f>VLOOKUP(ABS(AL12-AN10),Note!$E$1:$F$25,2,FALSE)</f>
        <v>0</v>
      </c>
      <c r="AO12" s="3">
        <f>VLOOKUP(ABS(AL12-AO10),Note!$E$1:$F$25,2,FALSE)</f>
        <v>1</v>
      </c>
      <c r="AP12">
        <f t="shared" si="20"/>
        <v>3</v>
      </c>
      <c r="AQ12" s="3">
        <f>VLOOKUP(ABS(AP12-AQ10),Note!$E$1:$F$25,2,FALSE)</f>
        <v>0</v>
      </c>
      <c r="AR12" s="3">
        <f>VLOOKUP(ABS(AP12-AR10),Note!$E$1:$F$25,2,FALSE)</f>
        <v>0</v>
      </c>
      <c r="AS12" s="3">
        <f>VLOOKUP(ABS(AP12-AS10),Note!$E$1:$F$25,2,FALSE)</f>
        <v>0</v>
      </c>
      <c r="AT12">
        <f t="shared" si="21"/>
        <v>3</v>
      </c>
      <c r="AU12" s="3">
        <f>VLOOKUP(ABS(AT12-AU10),Note!$E$1:$F$25,2,FALSE)</f>
        <v>0</v>
      </c>
      <c r="AV12" s="3">
        <f>VLOOKUP(ABS(AT12-AV10),Note!$E$1:$F$25,2,FALSE)</f>
        <v>1</v>
      </c>
      <c r="AW12" s="3">
        <f>VLOOKUP(ABS(AT12-AW10),Note!$E$1:$F$25,2,FALSE)</f>
        <v>0</v>
      </c>
    </row>
    <row r="13" spans="1:49">
      <c r="A13" t="str">
        <f>VLOOKUP(まとめ3!$A$1&amp;"m",Chords!$A$2:$D$188,3,FALSE)</f>
        <v>G</v>
      </c>
      <c r="B13">
        <f>VLOOKUP(A13,Note!$A$1:$B$26,2,FALSE)</f>
        <v>7</v>
      </c>
      <c r="C13" s="3">
        <f>VLOOKUP(ABS(B13-C10),Note!$E$1:$F$25,2,FALSE)</f>
        <v>0</v>
      </c>
      <c r="D13" s="3">
        <f>VLOOKUP(ABS(B13-D10),Note!$E$1:$F$25,2,FALSE)</f>
        <v>0</v>
      </c>
      <c r="E13" s="3">
        <f>VLOOKUP(ABS(B13-E10),Note!$E$1:$F$25,2,FALSE)</f>
        <v>0</v>
      </c>
      <c r="F13">
        <f t="shared" si="11"/>
        <v>7</v>
      </c>
      <c r="G13" s="3">
        <f>VLOOKUP(ABS(F13-G10),Note!$E$1:$F$25,2,FALSE)</f>
        <v>0</v>
      </c>
      <c r="H13" s="3">
        <f>VLOOKUP(ABS(F13-H10),Note!$E$1:$F$25,2,FALSE)</f>
        <v>0</v>
      </c>
      <c r="I13" s="3">
        <f>VLOOKUP(ABS(F13-I10),Note!$E$1:$F$25,2,FALSE)</f>
        <v>1</v>
      </c>
      <c r="J13">
        <f t="shared" si="12"/>
        <v>7</v>
      </c>
      <c r="K13" s="3">
        <f>VLOOKUP(ABS(J13-K10),Note!$E$1:$F$25,2,FALSE)</f>
        <v>0</v>
      </c>
      <c r="L13" s="3">
        <f>VLOOKUP(ABS(J13-L10),Note!$E$1:$F$25,2,FALSE)</f>
        <v>0</v>
      </c>
      <c r="M13" s="3">
        <f>VLOOKUP(ABS(J13-M10),Note!$E$1:$F$25,2,FALSE)</f>
        <v>0</v>
      </c>
      <c r="N13">
        <f t="shared" si="13"/>
        <v>7</v>
      </c>
      <c r="O13" s="3">
        <f>VLOOKUP(ABS(N13-O10),Note!$E$1:$F$25,2,FALSE)</f>
        <v>0</v>
      </c>
      <c r="P13" s="3">
        <f>VLOOKUP(ABS(N13-P10),Note!$E$1:$F$25,2,FALSE)</f>
        <v>1</v>
      </c>
      <c r="Q13" s="3">
        <f>VLOOKUP(ABS(N13-Q10),Note!$E$1:$F$25,2,FALSE)</f>
        <v>0</v>
      </c>
      <c r="R13">
        <f t="shared" si="14"/>
        <v>7</v>
      </c>
      <c r="S13" s="3">
        <f>VLOOKUP(ABS(R13-S10),Note!$E$1:$F$25,2,FALSE)</f>
        <v>0</v>
      </c>
      <c r="T13" s="3">
        <f>VLOOKUP(ABS(R13-T10),Note!$E$1:$F$25,2,FALSE)</f>
        <v>0</v>
      </c>
      <c r="U13" s="3">
        <f>VLOOKUP(ABS(R13-U10),Note!$E$1:$F$25,2,FALSE)</f>
        <v>0</v>
      </c>
      <c r="V13">
        <f t="shared" si="15"/>
        <v>7</v>
      </c>
      <c r="W13" s="3">
        <f>VLOOKUP(ABS(V13-W10),Note!$E$1:$F$25,2,FALSE)</f>
        <v>0</v>
      </c>
      <c r="X13" s="3">
        <f>VLOOKUP(ABS(V13-X10),Note!$E$1:$F$25,2,FALSE)</f>
        <v>1</v>
      </c>
      <c r="Y13" s="3">
        <f>VLOOKUP(ABS(V13-Y10),Note!$E$1:$F$25,2,FALSE)</f>
        <v>0</v>
      </c>
      <c r="Z13">
        <f t="shared" si="16"/>
        <v>7</v>
      </c>
      <c r="AA13" s="3">
        <f>VLOOKUP(ABS(Z13-AA10),Note!$E$1:$F$25,2,FALSE)</f>
        <v>1</v>
      </c>
      <c r="AB13" s="3">
        <f>VLOOKUP(ABS(Z13-AB10),Note!$E$1:$F$25,2,FALSE)</f>
        <v>0</v>
      </c>
      <c r="AC13" s="3">
        <f>VLOOKUP(ABS(Z13-AC10),Note!$E$1:$F$25,2,FALSE)</f>
        <v>0</v>
      </c>
      <c r="AD13">
        <f t="shared" si="17"/>
        <v>7</v>
      </c>
      <c r="AE13" s="3">
        <f>VLOOKUP(ABS(AD13-AE10),Note!$E$1:$F$25,2,FALSE)</f>
        <v>0</v>
      </c>
      <c r="AF13" s="3">
        <f>VLOOKUP(ABS(AD13-AF10),Note!$E$1:$F$25,2,FALSE)</f>
        <v>0</v>
      </c>
      <c r="AG13" s="3">
        <f>VLOOKUP(ABS(AD13-AG10),Note!$E$1:$F$25,2,FALSE)</f>
        <v>0</v>
      </c>
      <c r="AH13">
        <f t="shared" si="18"/>
        <v>7</v>
      </c>
      <c r="AI13" s="3">
        <f>VLOOKUP(ABS(AH13-AI10),Note!$E$1:$F$25,2,FALSE)</f>
        <v>1</v>
      </c>
      <c r="AJ13" s="3">
        <f>VLOOKUP(ABS(AH13-AJ10),Note!$E$1:$F$25,2,FALSE)</f>
        <v>0</v>
      </c>
      <c r="AK13" s="3">
        <f>VLOOKUP(ABS(AH13-AK10),Note!$E$1:$F$25,2,FALSE)</f>
        <v>0</v>
      </c>
      <c r="AL13">
        <f t="shared" si="19"/>
        <v>7</v>
      </c>
      <c r="AM13" s="3">
        <f>VLOOKUP(ABS(AL13-AM10),Note!$E$1:$F$25,2,FALSE)</f>
        <v>0</v>
      </c>
      <c r="AN13" s="3">
        <f>VLOOKUP(ABS(AL13-AN10),Note!$E$1:$F$25,2,FALSE)</f>
        <v>0</v>
      </c>
      <c r="AO13" s="3">
        <f>VLOOKUP(ABS(AL13-AO10),Note!$E$1:$F$25,2,FALSE)</f>
        <v>0</v>
      </c>
      <c r="AP13">
        <f t="shared" si="20"/>
        <v>7</v>
      </c>
      <c r="AQ13" s="3">
        <f>VLOOKUP(ABS(AP13-AQ10),Note!$E$1:$F$25,2,FALSE)</f>
        <v>0</v>
      </c>
      <c r="AR13" s="3">
        <f>VLOOKUP(ABS(AP13-AR10),Note!$E$1:$F$25,2,FALSE)</f>
        <v>0</v>
      </c>
      <c r="AS13" s="3">
        <f>VLOOKUP(ABS(AP13-AS10),Note!$E$1:$F$25,2,FALSE)</f>
        <v>0</v>
      </c>
      <c r="AT13">
        <f t="shared" si="21"/>
        <v>7</v>
      </c>
      <c r="AU13" s="3">
        <f>VLOOKUP(ABS(AT13-AU10),Note!$E$1:$F$25,2,FALSE)</f>
        <v>0</v>
      </c>
      <c r="AV13" s="3">
        <f>VLOOKUP(ABS(AT13-AV10),Note!$E$1:$F$25,2,FALSE)</f>
        <v>0</v>
      </c>
      <c r="AW13" s="3">
        <f>VLOOKUP(ABS(AT13-AW10),Note!$E$1:$F$25,2,FALSE)</f>
        <v>1</v>
      </c>
    </row>
    <row r="14" spans="4:48">
      <c r="D14">
        <f>SUM(C11:C13,D11:D13,E11:E13)</f>
        <v>0</v>
      </c>
      <c r="H14">
        <f>SUM(G11:G13,H11:H13,I11:I13)</f>
        <v>3</v>
      </c>
      <c r="L14">
        <f>SUM(K11:K13,L11:L13,M11:M13)</f>
        <v>1</v>
      </c>
      <c r="P14">
        <f>SUM(O11:O13,P11:P13,Q11:Q13)</f>
        <v>1</v>
      </c>
      <c r="T14">
        <f>SUM(S11:S13,T11:T13,U11:U13)</f>
        <v>2</v>
      </c>
      <c r="X14">
        <f>SUM(W11:W13,X11:X13,Y11:Y13)</f>
        <v>1</v>
      </c>
      <c r="AB14">
        <f>SUM(AA11:AA13,AB11:AB13,AC11:AC13)</f>
        <v>2</v>
      </c>
      <c r="AF14">
        <f>SUM(AE11:AE13,AF11:AF13,AG11:AG13)</f>
        <v>1</v>
      </c>
      <c r="AJ14">
        <f>SUM(AI11:AI13,AJ11:AJ13,AK11:AK13)</f>
        <v>2</v>
      </c>
      <c r="AN14">
        <f>SUM(AM11:AM13,AN11:AN13,AO11:AO13)</f>
        <v>1</v>
      </c>
      <c r="AR14">
        <f>SUM(AQ11:AQ13,AR11:AR13,AS11:AS13)</f>
        <v>1</v>
      </c>
      <c r="AV14">
        <f>SUM(AU11:AU13,AV11:AV13,AW11:AW13)</f>
        <v>3</v>
      </c>
    </row>
    <row r="15" spans="1:49">
      <c r="A15" s="1" t="str">
        <f>D21&amp;H21&amp;L21&amp;P21&amp;T21&amp;X21&amp;AB21&amp;AF21&amp;AJ21&amp;AN21&amp;AR21&amp;AV21</f>
        <v>122112113022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373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3:49">
      <c r="C16" t="s">
        <v>0</v>
      </c>
      <c r="D16" t="s">
        <v>42</v>
      </c>
      <c r="E16" t="s">
        <v>47</v>
      </c>
      <c r="G16" t="s">
        <v>38</v>
      </c>
      <c r="H16" t="s">
        <v>5</v>
      </c>
      <c r="I16" t="s">
        <v>8</v>
      </c>
      <c r="K16" t="s">
        <v>3</v>
      </c>
      <c r="L16" t="s">
        <v>6</v>
      </c>
      <c r="M16" t="s">
        <v>50</v>
      </c>
      <c r="O16" t="s">
        <v>42</v>
      </c>
      <c r="P16" t="s">
        <v>47</v>
      </c>
      <c r="Q16" t="s">
        <v>10</v>
      </c>
      <c r="S16" t="s">
        <v>5</v>
      </c>
      <c r="T16" t="s">
        <v>8</v>
      </c>
      <c r="U16" t="s">
        <v>11</v>
      </c>
      <c r="W16" t="s">
        <v>6</v>
      </c>
      <c r="X16" t="s">
        <v>50</v>
      </c>
      <c r="Y16" t="s">
        <v>12</v>
      </c>
      <c r="AA16" t="s">
        <v>45</v>
      </c>
      <c r="AB16" t="s">
        <v>10</v>
      </c>
      <c r="AC16" t="s">
        <v>0</v>
      </c>
      <c r="AE16" t="s">
        <v>8</v>
      </c>
      <c r="AF16" t="s">
        <v>11</v>
      </c>
      <c r="AG16" t="s">
        <v>39</v>
      </c>
      <c r="AI16" t="s">
        <v>50</v>
      </c>
      <c r="AJ16" t="s">
        <v>56</v>
      </c>
      <c r="AK16" t="s">
        <v>3</v>
      </c>
      <c r="AM16" t="s">
        <v>10</v>
      </c>
      <c r="AN16" t="s">
        <v>0</v>
      </c>
      <c r="AO16" t="s">
        <v>42</v>
      </c>
      <c r="AQ16" t="s">
        <v>11</v>
      </c>
      <c r="AR16" t="s">
        <v>39</v>
      </c>
      <c r="AS16" t="s">
        <v>5</v>
      </c>
      <c r="AU16" t="s">
        <v>12</v>
      </c>
      <c r="AV16" t="s">
        <v>3</v>
      </c>
      <c r="AW16" t="s">
        <v>6</v>
      </c>
    </row>
    <row r="17" spans="3:49">
      <c r="C17">
        <f>VLOOKUP(C16,Note!$A$1:$B$26,2,FALSE)</f>
        <v>0</v>
      </c>
      <c r="D17">
        <f>VLOOKUP(D16,Note!$A$1:$B$26,2,FALSE)</f>
        <v>3</v>
      </c>
      <c r="E17">
        <f>VLOOKUP(E16,Note!$A$1:$B$26,2,FALSE)</f>
        <v>6</v>
      </c>
      <c r="G17">
        <f>VLOOKUP(G16,Note!$A$1:$B$26,2,FALSE)</f>
        <v>1</v>
      </c>
      <c r="H17">
        <f>VLOOKUP(H16,Note!$A$1:$B$26,2,FALSE)</f>
        <v>4</v>
      </c>
      <c r="I17">
        <f>VLOOKUP(I16,Note!$A$1:$B$26,2,FALSE)</f>
        <v>7</v>
      </c>
      <c r="K17">
        <f>VLOOKUP(K16,Note!$A$1:$B$26,2,FALSE)</f>
        <v>2</v>
      </c>
      <c r="L17">
        <f>VLOOKUP(L16,Note!$A$1:$B$26,2,FALSE)</f>
        <v>5</v>
      </c>
      <c r="M17">
        <f>VLOOKUP(M16,Note!$A$1:$B$26,2,FALSE)</f>
        <v>8</v>
      </c>
      <c r="O17">
        <f>VLOOKUP(O16,Note!$A$1:$B$26,2,FALSE)</f>
        <v>3</v>
      </c>
      <c r="P17">
        <f>VLOOKUP(P16,Note!$A$1:$B$26,2,FALSE)</f>
        <v>6</v>
      </c>
      <c r="Q17">
        <f>VLOOKUP(Q16,Note!$A$1:$B$26,2,FALSE)</f>
        <v>9</v>
      </c>
      <c r="S17">
        <f>VLOOKUP(S16,Note!$A$1:$B$26,2,FALSE)</f>
        <v>4</v>
      </c>
      <c r="T17">
        <f>VLOOKUP(T16,Note!$A$1:$B$26,2,FALSE)</f>
        <v>7</v>
      </c>
      <c r="U17">
        <f>VLOOKUP(U16,Note!$A$1:$B$26,2,FALSE)</f>
        <v>10</v>
      </c>
      <c r="W17">
        <f>VLOOKUP(W16,Note!$A$1:$B$26,2,FALSE)</f>
        <v>5</v>
      </c>
      <c r="X17">
        <f>VLOOKUP(X16,Note!$A$1:$B$26,2,FALSE)</f>
        <v>8</v>
      </c>
      <c r="Y17">
        <f>VLOOKUP(Y16,Note!$A$1:$B$26,2,FALSE)</f>
        <v>11</v>
      </c>
      <c r="AA17">
        <f>VLOOKUP(AA16,Note!$A$1:$B$26,2,FALSE)</f>
        <v>6</v>
      </c>
      <c r="AB17">
        <f>VLOOKUP(AB16,Note!$A$1:$B$26,2,FALSE)</f>
        <v>9</v>
      </c>
      <c r="AC17">
        <f>VLOOKUP(AC16,Note!$A$1:$B$26,2,FALSE)</f>
        <v>0</v>
      </c>
      <c r="AE17">
        <f>VLOOKUP(AE16,Note!$A$1:$B$26,2,FALSE)</f>
        <v>7</v>
      </c>
      <c r="AF17">
        <f>VLOOKUP(AF16,Note!$A$1:$B$26,2,FALSE)</f>
        <v>10</v>
      </c>
      <c r="AG17">
        <f>VLOOKUP(AG16,Note!$A$1:$B$26,2,FALSE)</f>
        <v>1</v>
      </c>
      <c r="AI17">
        <f>VLOOKUP(AI16,Note!$A$1:$B$26,2,FALSE)</f>
        <v>8</v>
      </c>
      <c r="AJ17">
        <f>VLOOKUP(AJ16,Note!$A$1:$B$26,2,FALSE)</f>
        <v>11</v>
      </c>
      <c r="AK17">
        <f>VLOOKUP(AK16,Note!$A$1:$B$26,2,FALSE)</f>
        <v>2</v>
      </c>
      <c r="AM17">
        <f>VLOOKUP(AM16,Note!$A$1:$B$26,2,FALSE)</f>
        <v>9</v>
      </c>
      <c r="AN17">
        <f>VLOOKUP(AN16,Note!$A$1:$B$26,2,FALSE)</f>
        <v>0</v>
      </c>
      <c r="AO17">
        <f>VLOOKUP(AO16,Note!$A$1:$B$26,2,FALSE)</f>
        <v>3</v>
      </c>
      <c r="AQ17">
        <f>VLOOKUP(AQ16,Note!$A$1:$B$26,2,FALSE)</f>
        <v>10</v>
      </c>
      <c r="AR17">
        <f>VLOOKUP(AR16,Note!$A$1:$B$26,2,FALSE)</f>
        <v>1</v>
      </c>
      <c r="AS17">
        <f>VLOOKUP(AS16,Note!$A$1:$B$26,2,FALSE)</f>
        <v>4</v>
      </c>
      <c r="AU17">
        <f>VLOOKUP(AU16,Note!$A$1:$B$26,2,FALSE)</f>
        <v>11</v>
      </c>
      <c r="AV17">
        <f>VLOOKUP(AV16,Note!$A$1:$B$26,2,FALSE)</f>
        <v>2</v>
      </c>
      <c r="AW17">
        <f>VLOOKUP(AW16,Note!$A$1:$B$26,2,FALSE)</f>
        <v>5</v>
      </c>
    </row>
    <row r="18" spans="1:49">
      <c r="A18" t="str">
        <f>まとめ3!$A$1</f>
        <v>C</v>
      </c>
      <c r="B18">
        <f>VLOOKUP(A18,Note!$A$1:$B$26,2,FALSE)</f>
        <v>0</v>
      </c>
      <c r="C18" s="3">
        <f>VLOOKUP(ABS(B18-C17),Note!$E$1:$F$25,2,FALSE)</f>
        <v>0</v>
      </c>
      <c r="D18" s="3">
        <f>VLOOKUP(ABS(B18-D17),Note!$E$1:$F$25,2,FALSE)</f>
        <v>0</v>
      </c>
      <c r="E18" s="3">
        <f>VLOOKUP(ABS(B18-E17),Note!$E$1:$F$25,2,FALSE)</f>
        <v>0</v>
      </c>
      <c r="F18">
        <f t="shared" ref="F18:F20" si="22">B18</f>
        <v>0</v>
      </c>
      <c r="G18" s="3">
        <f>VLOOKUP(ABS(F18-G17),Note!$E$1:$F$25,2,FALSE)</f>
        <v>1</v>
      </c>
      <c r="H18" s="3">
        <f>VLOOKUP(ABS(F18-H17),Note!$E$1:$F$25,2,FALSE)</f>
        <v>0</v>
      </c>
      <c r="I18" s="3">
        <f>VLOOKUP(ABS(F18-I17),Note!$E$1:$F$25,2,FALSE)</f>
        <v>0</v>
      </c>
      <c r="J18">
        <f t="shared" ref="J18:J20" si="23">B18</f>
        <v>0</v>
      </c>
      <c r="K18" s="3">
        <f>VLOOKUP(ABS(J18-K17),Note!$E$1:$F$25,2,FALSE)</f>
        <v>0</v>
      </c>
      <c r="L18" s="3">
        <f>VLOOKUP(ABS(J18-L17),Note!$E$1:$F$25,2,FALSE)</f>
        <v>0</v>
      </c>
      <c r="M18" s="3">
        <f>VLOOKUP(ABS(J18-M17),Note!$E$1:$F$25,2,FALSE)</f>
        <v>0</v>
      </c>
      <c r="N18">
        <f t="shared" ref="N18:N20" si="24">J18</f>
        <v>0</v>
      </c>
      <c r="O18" s="3">
        <f>VLOOKUP(ABS(N18-O17),Note!$E$1:$F$25,2,FALSE)</f>
        <v>0</v>
      </c>
      <c r="P18" s="3">
        <f>VLOOKUP(ABS(N18-P17),Note!$E$1:$F$25,2,FALSE)</f>
        <v>0</v>
      </c>
      <c r="Q18" s="3">
        <f>VLOOKUP(ABS(N18-Q17),Note!$E$1:$F$25,2,FALSE)</f>
        <v>0</v>
      </c>
      <c r="R18">
        <f t="shared" ref="R18:R20" si="25">N18</f>
        <v>0</v>
      </c>
      <c r="S18" s="3">
        <f>VLOOKUP(ABS(R18-S17),Note!$E$1:$F$25,2,FALSE)</f>
        <v>0</v>
      </c>
      <c r="T18" s="3">
        <f>VLOOKUP(ABS(R18-T17),Note!$E$1:$F$25,2,FALSE)</f>
        <v>0</v>
      </c>
      <c r="U18" s="3">
        <f>VLOOKUP(ABS(R18-U17),Note!$E$1:$F$25,2,FALSE)</f>
        <v>0</v>
      </c>
      <c r="V18">
        <f t="shared" ref="V18:V20" si="26">R18</f>
        <v>0</v>
      </c>
      <c r="W18" s="3">
        <f>VLOOKUP(ABS(V18-W17),Note!$E$1:$F$25,2,FALSE)</f>
        <v>0</v>
      </c>
      <c r="X18" s="3">
        <f>VLOOKUP(ABS(V18-X17),Note!$E$1:$F$25,2,FALSE)</f>
        <v>0</v>
      </c>
      <c r="Y18" s="3">
        <f>VLOOKUP(ABS(V18-Y17),Note!$E$1:$F$25,2,FALSE)</f>
        <v>1</v>
      </c>
      <c r="Z18">
        <f t="shared" ref="Z18:Z20" si="27">V18</f>
        <v>0</v>
      </c>
      <c r="AA18" s="3">
        <f>VLOOKUP(ABS(Z18-AA17),Note!$E$1:$F$25,2,FALSE)</f>
        <v>0</v>
      </c>
      <c r="AB18" s="3">
        <f>VLOOKUP(ABS(Z18-AB17),Note!$E$1:$F$25,2,FALSE)</f>
        <v>0</v>
      </c>
      <c r="AC18" s="3">
        <f>VLOOKUP(ABS(Z18-AC17),Note!$E$1:$F$25,2,FALSE)</f>
        <v>0</v>
      </c>
      <c r="AD18">
        <f t="shared" ref="AD18:AD20" si="28">Z18</f>
        <v>0</v>
      </c>
      <c r="AE18" s="3">
        <f>VLOOKUP(ABS(AD18-AE17),Note!$E$1:$F$25,2,FALSE)</f>
        <v>0</v>
      </c>
      <c r="AF18" s="3">
        <f>VLOOKUP(ABS(AD18-AF17),Note!$E$1:$F$25,2,FALSE)</f>
        <v>0</v>
      </c>
      <c r="AG18" s="3">
        <f>VLOOKUP(ABS(AD18-AG17),Note!$E$1:$F$25,2,FALSE)</f>
        <v>1</v>
      </c>
      <c r="AH18">
        <f t="shared" ref="AH18:AH20" si="29">AD18</f>
        <v>0</v>
      </c>
      <c r="AI18" s="3">
        <f>VLOOKUP(ABS(AH18-AI17),Note!$E$1:$F$25,2,FALSE)</f>
        <v>0</v>
      </c>
      <c r="AJ18" s="3">
        <f>VLOOKUP(ABS(AH18-AJ17),Note!$E$1:$F$25,2,FALSE)</f>
        <v>1</v>
      </c>
      <c r="AK18" s="3">
        <f>VLOOKUP(ABS(AH18-AK17),Note!$E$1:$F$25,2,FALSE)</f>
        <v>0</v>
      </c>
      <c r="AL18">
        <f t="shared" ref="AL18:AL20" si="30">AH18</f>
        <v>0</v>
      </c>
      <c r="AM18" s="3">
        <f>VLOOKUP(ABS(AL18-AM17),Note!$E$1:$F$25,2,FALSE)</f>
        <v>0</v>
      </c>
      <c r="AN18" s="3">
        <f>VLOOKUP(ABS(AL18-AN17),Note!$E$1:$F$25,2,FALSE)</f>
        <v>0</v>
      </c>
      <c r="AO18" s="3">
        <f>VLOOKUP(ABS(AL18-AO17),Note!$E$1:$F$25,2,FALSE)</f>
        <v>0</v>
      </c>
      <c r="AP18">
        <f t="shared" ref="AP18:AP20" si="31">AL18</f>
        <v>0</v>
      </c>
      <c r="AQ18" s="3">
        <f>VLOOKUP(ABS(AP18-AQ17),Note!$E$1:$F$25,2,FALSE)</f>
        <v>0</v>
      </c>
      <c r="AR18" s="3">
        <f>VLOOKUP(ABS(AP18-AR17),Note!$E$1:$F$25,2,FALSE)</f>
        <v>1</v>
      </c>
      <c r="AS18" s="3">
        <f>VLOOKUP(ABS(AP18-AS17),Note!$E$1:$F$25,2,FALSE)</f>
        <v>0</v>
      </c>
      <c r="AT18">
        <f t="shared" ref="AT18:AT20" si="32">AP18</f>
        <v>0</v>
      </c>
      <c r="AU18" s="3">
        <f>VLOOKUP(ABS(AT18-AU17),Note!$E$1:$F$25,2,FALSE)</f>
        <v>1</v>
      </c>
      <c r="AV18" s="3">
        <f>VLOOKUP(ABS(AT18-AV17),Note!$E$1:$F$25,2,FALSE)</f>
        <v>0</v>
      </c>
      <c r="AW18" s="3">
        <f>VLOOKUP(ABS(AT18-AW17),Note!$E$1:$F$25,2,FALSE)</f>
        <v>0</v>
      </c>
    </row>
    <row r="19" spans="1:49">
      <c r="A19" t="str">
        <f>VLOOKUP(まとめ3!$A$1&amp;"m",Chords!$A$2:$D$188,2,FALSE)</f>
        <v>E♭</v>
      </c>
      <c r="B19">
        <f>VLOOKUP(A19,Note!$A$1:$B$26,2,FALSE)</f>
        <v>3</v>
      </c>
      <c r="C19" s="3">
        <f>VLOOKUP(ABS(B19-C17),Note!$E$1:$F$25,2,FALSE)</f>
        <v>0</v>
      </c>
      <c r="D19" s="3">
        <f>VLOOKUP(ABS(B19-D17),Note!$E$1:$F$25,2,FALSE)</f>
        <v>0</v>
      </c>
      <c r="E19" s="3">
        <f>VLOOKUP(ABS(B19-E17),Note!$E$1:$F$25,2,FALSE)</f>
        <v>0</v>
      </c>
      <c r="F19">
        <f t="shared" si="22"/>
        <v>3</v>
      </c>
      <c r="G19" s="3">
        <f>VLOOKUP(ABS(F19-G17),Note!$E$1:$F$25,2,FALSE)</f>
        <v>0</v>
      </c>
      <c r="H19" s="3">
        <f>VLOOKUP(ABS(F19-H17),Note!$E$1:$F$25,2,FALSE)</f>
        <v>1</v>
      </c>
      <c r="I19" s="3">
        <f>VLOOKUP(ABS(F19-I17),Note!$E$1:$F$25,2,FALSE)</f>
        <v>0</v>
      </c>
      <c r="J19">
        <f t="shared" si="23"/>
        <v>3</v>
      </c>
      <c r="K19" s="3">
        <f>VLOOKUP(ABS(J19-K17),Note!$E$1:$F$25,2,FALSE)</f>
        <v>1</v>
      </c>
      <c r="L19" s="3">
        <f>VLOOKUP(ABS(J19-L17),Note!$E$1:$F$25,2,FALSE)</f>
        <v>0</v>
      </c>
      <c r="M19" s="3">
        <f>VLOOKUP(ABS(J19-M17),Note!$E$1:$F$25,2,FALSE)</f>
        <v>0</v>
      </c>
      <c r="N19">
        <f t="shared" si="24"/>
        <v>3</v>
      </c>
      <c r="O19" s="3">
        <f>VLOOKUP(ABS(N19-O17),Note!$E$1:$F$25,2,FALSE)</f>
        <v>0</v>
      </c>
      <c r="P19" s="3">
        <f>VLOOKUP(ABS(N19-P17),Note!$E$1:$F$25,2,FALSE)</f>
        <v>0</v>
      </c>
      <c r="Q19" s="3">
        <f>VLOOKUP(ABS(N19-Q17),Note!$E$1:$F$25,2,FALSE)</f>
        <v>0</v>
      </c>
      <c r="R19">
        <f t="shared" si="25"/>
        <v>3</v>
      </c>
      <c r="S19" s="3">
        <f>VLOOKUP(ABS(R19-S17),Note!$E$1:$F$25,2,FALSE)</f>
        <v>1</v>
      </c>
      <c r="T19" s="3">
        <f>VLOOKUP(ABS(R19-T17),Note!$E$1:$F$25,2,FALSE)</f>
        <v>0</v>
      </c>
      <c r="U19" s="3">
        <f>VLOOKUP(ABS(R19-U17),Note!$E$1:$F$25,2,FALSE)</f>
        <v>0</v>
      </c>
      <c r="V19">
        <f t="shared" si="26"/>
        <v>3</v>
      </c>
      <c r="W19" s="3">
        <f>VLOOKUP(ABS(V19-W17),Note!$E$1:$F$25,2,FALSE)</f>
        <v>0</v>
      </c>
      <c r="X19" s="3">
        <f>VLOOKUP(ABS(V19-X17),Note!$E$1:$F$25,2,FALSE)</f>
        <v>0</v>
      </c>
      <c r="Y19" s="3">
        <f>VLOOKUP(ABS(V19-Y17),Note!$E$1:$F$25,2,FALSE)</f>
        <v>0</v>
      </c>
      <c r="Z19">
        <f t="shared" si="27"/>
        <v>3</v>
      </c>
      <c r="AA19" s="3">
        <f>VLOOKUP(ABS(Z19-AA17),Note!$E$1:$F$25,2,FALSE)</f>
        <v>0</v>
      </c>
      <c r="AB19" s="3">
        <f>VLOOKUP(ABS(Z19-AB17),Note!$E$1:$F$25,2,FALSE)</f>
        <v>0</v>
      </c>
      <c r="AC19" s="3">
        <f>VLOOKUP(ABS(Z19-AC17),Note!$E$1:$F$25,2,FALSE)</f>
        <v>0</v>
      </c>
      <c r="AD19">
        <f t="shared" si="28"/>
        <v>3</v>
      </c>
      <c r="AE19" s="3">
        <f>VLOOKUP(ABS(AD19-AE17),Note!$E$1:$F$25,2,FALSE)</f>
        <v>0</v>
      </c>
      <c r="AF19" s="3">
        <f>VLOOKUP(ABS(AD19-AF17),Note!$E$1:$F$25,2,FALSE)</f>
        <v>0</v>
      </c>
      <c r="AG19" s="3">
        <f>VLOOKUP(ABS(AD19-AG17),Note!$E$1:$F$25,2,FALSE)</f>
        <v>0</v>
      </c>
      <c r="AH19">
        <f t="shared" si="29"/>
        <v>3</v>
      </c>
      <c r="AI19" s="3">
        <f>VLOOKUP(ABS(AH19-AI17),Note!$E$1:$F$25,2,FALSE)</f>
        <v>0</v>
      </c>
      <c r="AJ19" s="3">
        <f>VLOOKUP(ABS(AH19-AJ17),Note!$E$1:$F$25,2,FALSE)</f>
        <v>0</v>
      </c>
      <c r="AK19" s="3">
        <f>VLOOKUP(ABS(AH19-AK17),Note!$E$1:$F$25,2,FALSE)</f>
        <v>1</v>
      </c>
      <c r="AL19">
        <f t="shared" si="30"/>
        <v>3</v>
      </c>
      <c r="AM19" s="3">
        <f>VLOOKUP(ABS(AL19-AM17),Note!$E$1:$F$25,2,FALSE)</f>
        <v>0</v>
      </c>
      <c r="AN19" s="3">
        <f>VLOOKUP(ABS(AL19-AN17),Note!$E$1:$F$25,2,FALSE)</f>
        <v>0</v>
      </c>
      <c r="AO19" s="3">
        <f>VLOOKUP(ABS(AL19-AO17),Note!$E$1:$F$25,2,FALSE)</f>
        <v>0</v>
      </c>
      <c r="AP19">
        <f t="shared" si="31"/>
        <v>3</v>
      </c>
      <c r="AQ19" s="3">
        <f>VLOOKUP(ABS(AP19-AQ17),Note!$E$1:$F$25,2,FALSE)</f>
        <v>0</v>
      </c>
      <c r="AR19" s="3">
        <f>VLOOKUP(ABS(AP19-AR17),Note!$E$1:$F$25,2,FALSE)</f>
        <v>0</v>
      </c>
      <c r="AS19" s="3">
        <f>VLOOKUP(ABS(AP19-AS17),Note!$E$1:$F$25,2,FALSE)</f>
        <v>1</v>
      </c>
      <c r="AT19">
        <f t="shared" si="32"/>
        <v>3</v>
      </c>
      <c r="AU19" s="3">
        <f>VLOOKUP(ABS(AT19-AU17),Note!$E$1:$F$25,2,FALSE)</f>
        <v>0</v>
      </c>
      <c r="AV19" s="3">
        <f>VLOOKUP(ABS(AT19-AV17),Note!$E$1:$F$25,2,FALSE)</f>
        <v>1</v>
      </c>
      <c r="AW19" s="3">
        <f>VLOOKUP(ABS(AT19-AW17),Note!$E$1:$F$25,2,FALSE)</f>
        <v>0</v>
      </c>
    </row>
    <row r="20" spans="1:49">
      <c r="A20" t="str">
        <f>VLOOKUP(まとめ3!$A$1&amp;"m",Chords!$A$2:$D$188,3,FALSE)</f>
        <v>G</v>
      </c>
      <c r="B20">
        <f>VLOOKUP(A20,Note!$A$1:$B$26,2,FALSE)</f>
        <v>7</v>
      </c>
      <c r="C20" s="3">
        <f>VLOOKUP(ABS(B20-C17),Note!$E$1:$F$25,2,FALSE)</f>
        <v>0</v>
      </c>
      <c r="D20" s="3">
        <f>VLOOKUP(ABS(B20-D17),Note!$E$1:$F$25,2,FALSE)</f>
        <v>0</v>
      </c>
      <c r="E20" s="3">
        <f>VLOOKUP(ABS(B20-E17),Note!$E$1:$F$25,2,FALSE)</f>
        <v>1</v>
      </c>
      <c r="F20">
        <f t="shared" si="22"/>
        <v>7</v>
      </c>
      <c r="G20" s="3">
        <f>VLOOKUP(ABS(F20-G17),Note!$E$1:$F$25,2,FALSE)</f>
        <v>0</v>
      </c>
      <c r="H20" s="3">
        <f>VLOOKUP(ABS(F20-H17),Note!$E$1:$F$25,2,FALSE)</f>
        <v>0</v>
      </c>
      <c r="I20" s="3">
        <f>VLOOKUP(ABS(F20-I17),Note!$E$1:$F$25,2,FALSE)</f>
        <v>0</v>
      </c>
      <c r="J20">
        <f t="shared" si="23"/>
        <v>7</v>
      </c>
      <c r="K20" s="3">
        <f>VLOOKUP(ABS(J20-K17),Note!$E$1:$F$25,2,FALSE)</f>
        <v>0</v>
      </c>
      <c r="L20" s="3">
        <f>VLOOKUP(ABS(J20-L17),Note!$E$1:$F$25,2,FALSE)</f>
        <v>0</v>
      </c>
      <c r="M20" s="3">
        <f>VLOOKUP(ABS(J20-M17),Note!$E$1:$F$25,2,FALSE)</f>
        <v>1</v>
      </c>
      <c r="N20">
        <f t="shared" si="24"/>
        <v>7</v>
      </c>
      <c r="O20" s="3">
        <f>VLOOKUP(ABS(N20-O17),Note!$E$1:$F$25,2,FALSE)</f>
        <v>0</v>
      </c>
      <c r="P20" s="3">
        <f>VLOOKUP(ABS(N20-P17),Note!$E$1:$F$25,2,FALSE)</f>
        <v>1</v>
      </c>
      <c r="Q20" s="3">
        <f>VLOOKUP(ABS(N20-Q17),Note!$E$1:$F$25,2,FALSE)</f>
        <v>0</v>
      </c>
      <c r="R20">
        <f t="shared" si="25"/>
        <v>7</v>
      </c>
      <c r="S20" s="3">
        <f>VLOOKUP(ABS(R20-S17),Note!$E$1:$F$25,2,FALSE)</f>
        <v>0</v>
      </c>
      <c r="T20" s="3">
        <f>VLOOKUP(ABS(R20-T17),Note!$E$1:$F$25,2,FALSE)</f>
        <v>0</v>
      </c>
      <c r="U20" s="3">
        <f>VLOOKUP(ABS(R20-U17),Note!$E$1:$F$25,2,FALSE)</f>
        <v>0</v>
      </c>
      <c r="V20">
        <f t="shared" si="26"/>
        <v>7</v>
      </c>
      <c r="W20" s="3">
        <f>VLOOKUP(ABS(V20-W17),Note!$E$1:$F$25,2,FALSE)</f>
        <v>0</v>
      </c>
      <c r="X20" s="3">
        <f>VLOOKUP(ABS(V20-X17),Note!$E$1:$F$25,2,FALSE)</f>
        <v>1</v>
      </c>
      <c r="Y20" s="3">
        <f>VLOOKUP(ABS(V20-Y17),Note!$E$1:$F$25,2,FALSE)</f>
        <v>0</v>
      </c>
      <c r="Z20">
        <f t="shared" si="27"/>
        <v>7</v>
      </c>
      <c r="AA20" s="3">
        <f>VLOOKUP(ABS(Z20-AA17),Note!$E$1:$F$25,2,FALSE)</f>
        <v>1</v>
      </c>
      <c r="AB20" s="3">
        <f>VLOOKUP(ABS(Z20-AB17),Note!$E$1:$F$25,2,FALSE)</f>
        <v>0</v>
      </c>
      <c r="AC20" s="3">
        <f>VLOOKUP(ABS(Z20-AC17),Note!$E$1:$F$25,2,FALSE)</f>
        <v>0</v>
      </c>
      <c r="AD20">
        <f t="shared" si="28"/>
        <v>7</v>
      </c>
      <c r="AE20" s="3">
        <f>VLOOKUP(ABS(AD20-AE17),Note!$E$1:$F$25,2,FALSE)</f>
        <v>0</v>
      </c>
      <c r="AF20" s="3">
        <f>VLOOKUP(ABS(AD20-AF17),Note!$E$1:$F$25,2,FALSE)</f>
        <v>0</v>
      </c>
      <c r="AG20" s="3">
        <f>VLOOKUP(ABS(AD20-AG17),Note!$E$1:$F$25,2,FALSE)</f>
        <v>0</v>
      </c>
      <c r="AH20">
        <f t="shared" si="29"/>
        <v>7</v>
      </c>
      <c r="AI20" s="3">
        <f>VLOOKUP(ABS(AH20-AI17),Note!$E$1:$F$25,2,FALSE)</f>
        <v>1</v>
      </c>
      <c r="AJ20" s="3">
        <f>VLOOKUP(ABS(AH20-AJ17),Note!$E$1:$F$25,2,FALSE)</f>
        <v>0</v>
      </c>
      <c r="AK20" s="3">
        <f>VLOOKUP(ABS(AH20-AK17),Note!$E$1:$F$25,2,FALSE)</f>
        <v>0</v>
      </c>
      <c r="AL20">
        <f t="shared" si="30"/>
        <v>7</v>
      </c>
      <c r="AM20" s="3">
        <f>VLOOKUP(ABS(AL20-AM17),Note!$E$1:$F$25,2,FALSE)</f>
        <v>0</v>
      </c>
      <c r="AN20" s="3">
        <f>VLOOKUP(ABS(AL20-AN17),Note!$E$1:$F$25,2,FALSE)</f>
        <v>0</v>
      </c>
      <c r="AO20" s="3">
        <f>VLOOKUP(ABS(AL20-AO17),Note!$E$1:$F$25,2,FALSE)</f>
        <v>0</v>
      </c>
      <c r="AP20">
        <f t="shared" si="31"/>
        <v>7</v>
      </c>
      <c r="AQ20" s="3">
        <f>VLOOKUP(ABS(AP20-AQ17),Note!$E$1:$F$25,2,FALSE)</f>
        <v>0</v>
      </c>
      <c r="AR20" s="3">
        <f>VLOOKUP(ABS(AP20-AR17),Note!$E$1:$F$25,2,FALSE)</f>
        <v>0</v>
      </c>
      <c r="AS20" s="3">
        <f>VLOOKUP(ABS(AP20-AS17),Note!$E$1:$F$25,2,FALSE)</f>
        <v>0</v>
      </c>
      <c r="AT20">
        <f t="shared" si="32"/>
        <v>7</v>
      </c>
      <c r="AU20" s="3">
        <f>VLOOKUP(ABS(AT20-AU17),Note!$E$1:$F$25,2,FALSE)</f>
        <v>0</v>
      </c>
      <c r="AV20" s="3">
        <f>VLOOKUP(ABS(AT20-AV17),Note!$E$1:$F$25,2,FALSE)</f>
        <v>0</v>
      </c>
      <c r="AW20" s="3">
        <f>VLOOKUP(ABS(AT20-AW17),Note!$E$1:$F$25,2,FALSE)</f>
        <v>0</v>
      </c>
    </row>
    <row r="21" spans="4:48">
      <c r="D21">
        <f>SUM(C18:C20,D18:D20,E18:E20)</f>
        <v>1</v>
      </c>
      <c r="H21">
        <f>SUM(G18:G20,H18:H20,I18:I20)</f>
        <v>2</v>
      </c>
      <c r="L21">
        <f>SUM(K18:K20,L18:L20,M18:M20)</f>
        <v>2</v>
      </c>
      <c r="P21">
        <f>SUM(O18:O20,P18:P20,Q18:Q20)</f>
        <v>1</v>
      </c>
      <c r="T21">
        <f>SUM(S18:S20,T18:T20,U18:U20)</f>
        <v>1</v>
      </c>
      <c r="X21">
        <f>SUM(W18:W20,X18:X20,Y18:Y20)</f>
        <v>2</v>
      </c>
      <c r="AB21">
        <f>SUM(AA18:AA20,AB18:AB20,AC18:AC20)</f>
        <v>1</v>
      </c>
      <c r="AF21">
        <f>SUM(AE18:AE20,AF18:AF20,AG18:AG20)</f>
        <v>1</v>
      </c>
      <c r="AJ21">
        <f>SUM(AI18:AI20,AJ18:AJ20,AK18:AK20)</f>
        <v>3</v>
      </c>
      <c r="AN21">
        <f>SUM(AM18:AM20,AN18:AN20,AO18:AO20)</f>
        <v>0</v>
      </c>
      <c r="AR21">
        <f>SUM(AQ18:AQ20,AR18:AR20,AS18:AS20)</f>
        <v>2</v>
      </c>
      <c r="AV21">
        <f>SUM(AU18:AU20,AV18:AV20,AW18:AW20)</f>
        <v>2</v>
      </c>
    </row>
    <row r="22" spans="1:49">
      <c r="A22" s="1" t="str">
        <f>D28&amp;H28&amp;L28&amp;P28&amp;T28&amp;X28&amp;AB28&amp;AF28&amp;AJ28&amp;AN28&amp;AR28&amp;AV28</f>
        <v>2121／／／／／／／／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374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3:50">
      <c r="C23" t="s">
        <v>0</v>
      </c>
      <c r="D23" t="s">
        <v>5</v>
      </c>
      <c r="E23" t="s">
        <v>49</v>
      </c>
      <c r="G23" t="s">
        <v>38</v>
      </c>
      <c r="H23" t="s">
        <v>6</v>
      </c>
      <c r="I23" t="s">
        <v>10</v>
      </c>
      <c r="K23" t="s">
        <v>3</v>
      </c>
      <c r="L23" t="s">
        <v>45</v>
      </c>
      <c r="M23" t="s">
        <v>11</v>
      </c>
      <c r="O23" t="s">
        <v>42</v>
      </c>
      <c r="P23" t="s">
        <v>8</v>
      </c>
      <c r="Q23" t="s">
        <v>12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3:50">
      <c r="C24">
        <f>VLOOKUP(C23,Note!$A$1:$B$26,2,FALSE)</f>
        <v>0</v>
      </c>
      <c r="D24">
        <f>VLOOKUP(D23,Note!$A$1:$B$26,2,FALSE)</f>
        <v>4</v>
      </c>
      <c r="E24">
        <f>VLOOKUP(E23,Note!$A$1:$B$26,2,FALSE)</f>
        <v>8</v>
      </c>
      <c r="G24">
        <f>VLOOKUP(G23,Note!$A$1:$B$26,2,FALSE)</f>
        <v>1</v>
      </c>
      <c r="H24">
        <f>VLOOKUP(H23,Note!$A$1:$B$26,2,FALSE)</f>
        <v>5</v>
      </c>
      <c r="I24">
        <f>VLOOKUP(I23,Note!$A$1:$B$26,2,FALSE)</f>
        <v>9</v>
      </c>
      <c r="K24">
        <f>VLOOKUP(K23,Note!$A$1:$B$26,2,FALSE)</f>
        <v>2</v>
      </c>
      <c r="L24">
        <f>VLOOKUP(L23,Note!$A$1:$B$26,2,FALSE)</f>
        <v>6</v>
      </c>
      <c r="M24">
        <f>VLOOKUP(M23,Note!$A$1:$B$26,2,FALSE)</f>
        <v>10</v>
      </c>
      <c r="O24">
        <f>VLOOKUP(O23,Note!$A$1:$B$26,2,FALSE)</f>
        <v>3</v>
      </c>
      <c r="P24">
        <f>VLOOKUP(P23,Note!$A$1:$B$26,2,FALSE)</f>
        <v>7</v>
      </c>
      <c r="Q24">
        <f>VLOOKUP(Q23,Note!$A$1:$B$26,2,FALSE)</f>
        <v>11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1:50">
      <c r="A25" t="str">
        <f>まとめ3!$A$1</f>
        <v>C</v>
      </c>
      <c r="B25">
        <f>VLOOKUP(A25,Note!$A$1:$B$26,2,FALSE)</f>
        <v>0</v>
      </c>
      <c r="C25" s="3">
        <f>VLOOKUP(ABS(B25-C24),Note!$E$1:$F$25,2,FALSE)</f>
        <v>0</v>
      </c>
      <c r="D25" s="3">
        <f>VLOOKUP(ABS(B25-D24),Note!$E$1:$F$25,2,FALSE)</f>
        <v>0</v>
      </c>
      <c r="E25" s="3">
        <f>VLOOKUP(ABS(B25-E24),Note!$E$1:$F$25,2,FALSE)</f>
        <v>0</v>
      </c>
      <c r="F25">
        <f t="shared" ref="F25:F27" si="33">B25</f>
        <v>0</v>
      </c>
      <c r="G25" s="3">
        <f>VLOOKUP(ABS(F25-G24),Note!$E$1:$F$25,2,FALSE)</f>
        <v>1</v>
      </c>
      <c r="H25" s="3">
        <f>VLOOKUP(ABS(F25-H24),Note!$E$1:$F$25,2,FALSE)</f>
        <v>0</v>
      </c>
      <c r="I25" s="3">
        <f>VLOOKUP(ABS(F25-I24),Note!$E$1:$F$25,2,FALSE)</f>
        <v>0</v>
      </c>
      <c r="J25">
        <f t="shared" ref="J25:J27" si="34">B25</f>
        <v>0</v>
      </c>
      <c r="K25" s="3">
        <f>VLOOKUP(ABS(J25-K24),Note!$E$1:$F$25,2,FALSE)</f>
        <v>0</v>
      </c>
      <c r="L25" s="3">
        <f>VLOOKUP(ABS(J25-L24),Note!$E$1:$F$25,2,FALSE)</f>
        <v>0</v>
      </c>
      <c r="M25" s="3">
        <f>VLOOKUP(ABS(J25-M24),Note!$E$1:$F$25,2,FALSE)</f>
        <v>0</v>
      </c>
      <c r="N25">
        <f t="shared" ref="N25:N27" si="35">J25</f>
        <v>0</v>
      </c>
      <c r="O25" s="3">
        <f>VLOOKUP(ABS(N25-O24),Note!$E$1:$F$25,2,FALSE)</f>
        <v>0</v>
      </c>
      <c r="P25" s="3">
        <f>VLOOKUP(ABS(N25-P24),Note!$E$1:$F$25,2,FALSE)</f>
        <v>0</v>
      </c>
      <c r="Q25" s="3">
        <f>VLOOKUP(ABS(N25-Q24),Note!$E$1:$F$25,2,FALSE)</f>
        <v>1</v>
      </c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1:50">
      <c r="A26" t="str">
        <f>VLOOKUP(まとめ3!$A$1&amp;"m",Chords!$A$2:$D$188,2,FALSE)</f>
        <v>E♭</v>
      </c>
      <c r="B26">
        <f>VLOOKUP(A26,Note!$A$1:$B$26,2,FALSE)</f>
        <v>3</v>
      </c>
      <c r="C26" s="3">
        <f>VLOOKUP(ABS(B26-C24),Note!$E$1:$F$25,2,FALSE)</f>
        <v>0</v>
      </c>
      <c r="D26" s="3">
        <f>VLOOKUP(ABS(B26-D24),Note!$E$1:$F$25,2,FALSE)</f>
        <v>1</v>
      </c>
      <c r="E26" s="3">
        <f>VLOOKUP(ABS(B26-E24),Note!$E$1:$F$25,2,FALSE)</f>
        <v>0</v>
      </c>
      <c r="F26">
        <f t="shared" si="33"/>
        <v>3</v>
      </c>
      <c r="G26" s="3">
        <f>VLOOKUP(ABS(F26-G24),Note!$E$1:$F$25,2,FALSE)</f>
        <v>0</v>
      </c>
      <c r="H26" s="3">
        <f>VLOOKUP(ABS(F26-H24),Note!$E$1:$F$25,2,FALSE)</f>
        <v>0</v>
      </c>
      <c r="I26" s="3">
        <f>VLOOKUP(ABS(F26-I24),Note!$E$1:$F$25,2,FALSE)</f>
        <v>0</v>
      </c>
      <c r="J26">
        <f t="shared" si="34"/>
        <v>3</v>
      </c>
      <c r="K26" s="3">
        <f>VLOOKUP(ABS(J26-K24),Note!$E$1:$F$25,2,FALSE)</f>
        <v>1</v>
      </c>
      <c r="L26" s="3">
        <f>VLOOKUP(ABS(J26-L24),Note!$E$1:$F$25,2,FALSE)</f>
        <v>0</v>
      </c>
      <c r="M26" s="3">
        <f>VLOOKUP(ABS(J26-M24),Note!$E$1:$F$25,2,FALSE)</f>
        <v>0</v>
      </c>
      <c r="N26">
        <f t="shared" si="35"/>
        <v>3</v>
      </c>
      <c r="O26" s="3">
        <f>VLOOKUP(ABS(N26-O24),Note!$E$1:$F$25,2,FALSE)</f>
        <v>0</v>
      </c>
      <c r="P26" s="3">
        <f>VLOOKUP(ABS(N26-P24),Note!$E$1:$F$25,2,FALSE)</f>
        <v>0</v>
      </c>
      <c r="Q26" s="3">
        <f>VLOOKUP(ABS(N26-Q24),Note!$E$1:$F$25,2,FALSE)</f>
        <v>0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</row>
    <row r="27" spans="1:50">
      <c r="A27" t="str">
        <f>VLOOKUP(まとめ3!$A$1&amp;"m",Chords!$A$2:$D$188,3,FALSE)</f>
        <v>G</v>
      </c>
      <c r="B27">
        <f>VLOOKUP(A27,Note!$A$1:$B$26,2,FALSE)</f>
        <v>7</v>
      </c>
      <c r="C27" s="3">
        <f>VLOOKUP(ABS(B27-C24),Note!$E$1:$F$25,2,FALSE)</f>
        <v>0</v>
      </c>
      <c r="D27" s="3">
        <f>VLOOKUP(ABS(B27-D24),Note!$E$1:$F$25,2,FALSE)</f>
        <v>0</v>
      </c>
      <c r="E27" s="3">
        <f>VLOOKUP(ABS(B27-E24),Note!$E$1:$F$25,2,FALSE)</f>
        <v>1</v>
      </c>
      <c r="F27">
        <f t="shared" si="33"/>
        <v>7</v>
      </c>
      <c r="G27" s="3">
        <f>VLOOKUP(ABS(F27-G24),Note!$E$1:$F$25,2,FALSE)</f>
        <v>0</v>
      </c>
      <c r="H27" s="3">
        <f>VLOOKUP(ABS(F27-H24),Note!$E$1:$F$25,2,FALSE)</f>
        <v>0</v>
      </c>
      <c r="I27" s="3">
        <f>VLOOKUP(ABS(F27-I24),Note!$E$1:$F$25,2,FALSE)</f>
        <v>0</v>
      </c>
      <c r="J27">
        <f t="shared" si="34"/>
        <v>7</v>
      </c>
      <c r="K27" s="3">
        <f>VLOOKUP(ABS(J27-K24),Note!$E$1:$F$25,2,FALSE)</f>
        <v>0</v>
      </c>
      <c r="L27" s="3">
        <f>VLOOKUP(ABS(J27-L24),Note!$E$1:$F$25,2,FALSE)</f>
        <v>1</v>
      </c>
      <c r="M27" s="3">
        <f>VLOOKUP(ABS(J27-M24),Note!$E$1:$F$25,2,FALSE)</f>
        <v>0</v>
      </c>
      <c r="N27">
        <f t="shared" si="35"/>
        <v>7</v>
      </c>
      <c r="O27" s="3">
        <f>VLOOKUP(ABS(N27-O24),Note!$E$1:$F$25,2,FALSE)</f>
        <v>0</v>
      </c>
      <c r="P27" s="3">
        <f>VLOOKUP(ABS(N27-P24),Note!$E$1:$F$25,2,FALSE)</f>
        <v>0</v>
      </c>
      <c r="Q27" s="3">
        <f>VLOOKUP(ABS(N27-Q24),Note!$E$1:$F$25,2,FALSE)</f>
        <v>0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</row>
    <row r="28" spans="4:48">
      <c r="D28">
        <f>SUM(C25:C27,D25:D27,E25:E27)</f>
        <v>2</v>
      </c>
      <c r="H28">
        <f>SUM(G25:G27,H25:H27,I25:I27)</f>
        <v>1</v>
      </c>
      <c r="L28">
        <f>SUM(K25:K27,L25:L27,M25:M27)</f>
        <v>2</v>
      </c>
      <c r="P28">
        <f>SUM(O25:O27,P25:P27,Q25:Q27)</f>
        <v>1</v>
      </c>
      <c r="T28" t="s">
        <v>370</v>
      </c>
      <c r="X28" t="s">
        <v>370</v>
      </c>
      <c r="AB28" t="s">
        <v>370</v>
      </c>
      <c r="AF28" t="s">
        <v>370</v>
      </c>
      <c r="AJ28" t="s">
        <v>370</v>
      </c>
      <c r="AN28" t="s">
        <v>370</v>
      </c>
      <c r="AR28" t="s">
        <v>370</v>
      </c>
      <c r="AV28" t="s">
        <v>370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33</vt:i4>
      </vt:variant>
    </vt:vector>
  </HeadingPairs>
  <TitlesOfParts>
    <vt:vector size="33" baseType="lpstr">
      <vt:lpstr>まとめ3</vt:lpstr>
      <vt:lpstr>順位別3-&gt;3</vt:lpstr>
      <vt:lpstr>順位別3-&gt;7</vt:lpstr>
      <vt:lpstr>順位別7-&gt;3</vt:lpstr>
      <vt:lpstr>Note</vt:lpstr>
      <vt:lpstr>Chords</vt:lpstr>
      <vt:lpstr>Tension</vt:lpstr>
      <vt:lpstr>△</vt:lpstr>
      <vt:lpstr>m</vt:lpstr>
      <vt:lpstr>dim</vt:lpstr>
      <vt:lpstr>aug</vt:lpstr>
      <vt:lpstr>△２</vt:lpstr>
      <vt:lpstr>m２</vt:lpstr>
      <vt:lpstr>dim２</vt:lpstr>
      <vt:lpstr>aug2</vt:lpstr>
      <vt:lpstr>△7</vt:lpstr>
      <vt:lpstr>7</vt:lpstr>
      <vt:lpstr>7♭5</vt:lpstr>
      <vt:lpstr>m7</vt:lpstr>
      <vt:lpstr>m7♭5</vt:lpstr>
      <vt:lpstr>dim7</vt:lpstr>
      <vt:lpstr>aug7</vt:lpstr>
      <vt:lpstr>△7_9</vt:lpstr>
      <vt:lpstr>７_9</vt:lpstr>
      <vt:lpstr>7_♭9</vt:lpstr>
      <vt:lpstr>7♭5_9</vt:lpstr>
      <vt:lpstr>7♭5_♭9</vt:lpstr>
      <vt:lpstr>m7_9</vt:lpstr>
      <vt:lpstr>m7♭5_9</vt:lpstr>
      <vt:lpstr>dim7_9</vt:lpstr>
      <vt:lpstr>aug7_9</vt:lpstr>
      <vt:lpstr>aug7_♭9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dcterms:created xsi:type="dcterms:W3CDTF">2024-10-22T07:08:00Z</dcterms:created>
  <cp:lastPrinted>2024-10-25T04:44:00Z</cp:lastPrinted>
  <dcterms:modified xsi:type="dcterms:W3CDTF">2025-08-17T05:23:39Z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